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835"/>
  </bookViews>
  <sheets>
    <sheet name="Документ" sheetId="2" r:id="rId1"/>
  </sheets>
  <definedNames>
    <definedName name="_xlnm.Print_Titles" localSheetId="0">Документ!$8:$10</definedName>
  </definedNames>
  <calcPr calcId="125725"/>
</workbook>
</file>

<file path=xl/calcChain.xml><?xml version="1.0" encoding="utf-8"?>
<calcChain xmlns="http://schemas.openxmlformats.org/spreadsheetml/2006/main">
  <c r="F140" i="2"/>
  <c r="F117"/>
  <c r="F62" l="1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111"/>
  <c r="F110"/>
  <c r="F109"/>
  <c r="F108"/>
  <c r="F107"/>
  <c r="F106"/>
  <c r="F105"/>
  <c r="F104"/>
  <c r="F103"/>
  <c r="F102"/>
  <c r="F101"/>
  <c r="F100"/>
  <c r="F99"/>
  <c r="F98"/>
  <c r="F97"/>
  <c r="F15"/>
  <c r="F14"/>
  <c r="F13"/>
  <c r="F12"/>
  <c r="F11"/>
  <c r="F91"/>
  <c r="F90"/>
  <c r="F89"/>
  <c r="F88"/>
  <c r="F80" s="1"/>
  <c r="F79" s="1"/>
  <c r="F116"/>
  <c r="F115"/>
  <c r="F114"/>
  <c r="F113"/>
  <c r="F112"/>
  <c r="F126"/>
  <c r="F125"/>
  <c r="F87"/>
  <c r="F86"/>
  <c r="F85"/>
  <c r="F84"/>
  <c r="F83"/>
  <c r="F82"/>
  <c r="F41"/>
  <c r="F40"/>
  <c r="F39"/>
  <c r="F38"/>
  <c r="F37"/>
  <c r="F36"/>
  <c r="F35"/>
  <c r="F34"/>
  <c r="F33"/>
  <c r="F32"/>
  <c r="F31"/>
  <c r="F30"/>
  <c r="F96"/>
  <c r="F95"/>
  <c r="F94"/>
  <c r="F93"/>
  <c r="F92"/>
  <c r="F29"/>
  <c r="F28"/>
  <c r="F27"/>
  <c r="F26"/>
  <c r="F25"/>
  <c r="F24"/>
  <c r="F23"/>
  <c r="F22"/>
  <c r="F21"/>
  <c r="F20"/>
  <c r="F19"/>
  <c r="F18"/>
  <c r="F17"/>
  <c r="F78"/>
  <c r="F77"/>
  <c r="F76"/>
  <c r="F75"/>
  <c r="F74"/>
  <c r="F73"/>
  <c r="F72"/>
  <c r="F71"/>
  <c r="F70"/>
  <c r="F69"/>
  <c r="F68"/>
  <c r="F67"/>
  <c r="F66"/>
  <c r="F65"/>
  <c r="F64"/>
  <c r="F63" s="1"/>
  <c r="F134"/>
  <c r="F133"/>
  <c r="F132"/>
  <c r="F131"/>
  <c r="F128"/>
  <c r="F127"/>
  <c r="F139"/>
  <c r="F138"/>
  <c r="F137"/>
  <c r="F136"/>
  <c r="F135"/>
  <c r="F120"/>
  <c r="F119"/>
  <c r="F118"/>
  <c r="F122" l="1"/>
  <c r="F121" s="1"/>
  <c r="F42"/>
  <c r="F16"/>
</calcChain>
</file>

<file path=xl/sharedStrings.xml><?xml version="1.0" encoding="utf-8"?>
<sst xmlns="http://schemas.openxmlformats.org/spreadsheetml/2006/main" count="338" uniqueCount="173">
  <si>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</si>
  <si>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</si>
  <si>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</si>
  <si>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</si>
  <si>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</si>
  <si>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</si>
  <si>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</si>
  <si>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</si>
  <si>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</si>
  <si>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</si>
  <si>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</si>
  <si>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</si>
  <si>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</si>
  <si>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</si>
  <si>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</si>
  <si>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</si>
  <si>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</si>
  <si>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</si>
  <si>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</si>
  <si>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</si>
  <si>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  Обеспечение проведения выборов и референдумов</t>
  </si>
  <si>
    <t>66 0 00 00000</t>
  </si>
  <si>
    <t xml:space="preserve">                Специальные расходы</t>
  </si>
  <si>
    <t>880</t>
  </si>
  <si>
    <t xml:space="preserve">          Основное мероприятие "Оказание содействия в подготовке проведения общественного голосования, а также в информировании граждан Российской Федерации о такой подготовке"</t>
  </si>
  <si>
    <t>66 0 W0 00000</t>
  </si>
  <si>
    <t xml:space="preserve">            Средства на обеспечение расходных обязательств муниципальных образований Калужской области</t>
  </si>
  <si>
    <t>66 0 W0 00150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</si>
  <si>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</si>
  <si>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</si>
  <si>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</si>
  <si>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</si>
  <si>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</si>
  <si>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</si>
  <si>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          Межбюджетные трансферты</t>
  </si>
  <si>
    <t>500</t>
  </si>
  <si>
    <t>60 0 07 59340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</si>
  <si>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</si>
  <si>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</si>
  <si>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</si>
  <si>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</si>
  <si>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</si>
  <si>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</si>
  <si>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>25 0 00 00000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</si>
  <si>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</si>
  <si>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</si>
  <si>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некоммерческим организациям (за исключением государственных (муниципальных) учреждений)</t>
  </si>
  <si>
    <t>630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</si>
  <si>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</si>
  <si>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</si>
  <si>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</si>
  <si>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</si>
  <si>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</si>
  <si>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24 1 01 00000</t>
  </si>
  <si>
    <t xml:space="preserve">            Содержание автомобильных дорог общего пользования муниципального значения и искусственных дорожных сооружений на них</t>
  </si>
  <si>
    <t>24 1 01 24010</t>
  </si>
  <si>
    <t xml:space="preserve">                Иные межбюджетные трансферты</t>
  </si>
  <si>
    <t>540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</si>
  <si>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</si>
  <si>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</si>
  <si>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</si>
  <si>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</si>
  <si>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Основное мероприятие "Строительство и реконструкция автомобильных дорог общего пользования муниципального значения и искусственных дорожных сооружений на них"</t>
  </si>
  <si>
    <t>24 1 04 00000</t>
  </si>
  <si>
    <t xml:space="preserve">            Развитие транспортной инфраструктуры на сельских территориях</t>
  </si>
  <si>
    <t>24 1 04 L3720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</si>
  <si>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</si>
  <si>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</si>
  <si>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</si>
  <si>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</si>
  <si>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</si>
  <si>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</si>
  <si>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    Содержание муниципального жилищного фонда</t>
  </si>
  <si>
    <t>05 0 00 05040</t>
  </si>
  <si>
    <t>25 2 00 00000</t>
  </si>
  <si>
    <t xml:space="preserve">            Содержание газораспределительных сетей</t>
  </si>
  <si>
    <t>05 0 00 05050</t>
  </si>
  <si>
    <t xml:space="preserve">        Подпрограмма "Чистая вода в МР "Мещовский район"</t>
  </si>
  <si>
    <t>05 2 00 00000</t>
  </si>
  <si>
    <t xml:space="preserve">          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</si>
  <si>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</si>
  <si>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 xml:space="preserve">            Мероприятия, направленные на развитие водохозяйственного комплекса</t>
  </si>
  <si>
    <t>05 2 01 05060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</si>
  <si>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</si>
  <si>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</si>
  <si>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</si>
  <si>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</si>
  <si>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</si>
  <si>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01 S9111</t>
  </si>
  <si>
    <t xml:space="preserve">      Муниципальная программа муниципального района "Мещовский район" "Охрана окружающей среды в Мещовском районе"</t>
  </si>
  <si>
    <t>12 0 00 00000</t>
  </si>
  <si>
    <t xml:space="preserve">          Основное мероприятие "Развитие системы обращения с отходами производства и потребления. содержание мест захоронения"</t>
  </si>
  <si>
    <t>12 0 01 00000</t>
  </si>
  <si>
    <t xml:space="preserve">            Мероприятия по организации и обслуживанию мест сбора и вывоза твердых коммунальных отходов и мусора</t>
  </si>
  <si>
    <t>12 0 01 12010</t>
  </si>
  <si>
    <t xml:space="preserve">            Организация ритуальных услуг и содержание мест захоронения</t>
  </si>
  <si>
    <t>12 0 01 12020</t>
  </si>
  <si>
    <t xml:space="preserve">          Основное мероприятие "Увековечение памяти погибших при защите Отечества"</t>
  </si>
  <si>
    <t>12 0 02 00000</t>
  </si>
  <si>
    <t xml:space="preserve">            Реализация мероприятий федеральной целевой программы "Увековечение памяти погибших при защите Отечества на 2019-2024 годы"</t>
  </si>
  <si>
    <t>12 0 02 L2990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</si>
  <si>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</si>
  <si>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</si>
  <si>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</si>
  <si>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</si>
  <si>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Реализация мероприятий по созданию условий для обеспечения доступным и комфортным жильем сельского населения</t>
  </si>
  <si>
    <t>25 2 01 L5760</t>
  </si>
  <si>
    <t>25 2 01 S8530</t>
  </si>
  <si>
    <t xml:space="preserve">                Публичные нормативные социальные выплаты гражданам</t>
  </si>
  <si>
    <t>310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</si>
  <si>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</si>
  <si>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</si>
  <si>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</si>
  <si>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</si>
  <si>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  Муниципальная программа муниципального района "Мещовский район" "Развитие и деятельность печатного средства массовой информации АНО "Редакция газеты "Восход"</t>
  </si>
  <si>
    <t>48 0 00 00000</t>
  </si>
  <si>
    <t xml:space="preserve">          Основное мероприятие "Мероприятие в сфере информационной политики"</t>
  </si>
  <si>
    <t>48 0 01 00000</t>
  </si>
  <si>
    <t xml:space="preserve">            Предоставление субсидии на финансовое обеспечение за выполненные работы по своевременному информационному обеспечению населения</t>
  </si>
  <si>
    <t>48 0 01 48010</t>
  </si>
  <si>
    <t xml:space="preserve">          Основное мероприятие "Комплексное обустройство населенных пунктов, расположенных в сельской местности, объектами социальной, инженерной инфраструктуры и автомобильными дорогами"</t>
  </si>
  <si>
    <t>25 2 02 00000</t>
  </si>
  <si>
    <t xml:space="preserve">            Реализация мероприятий подпрограммы "Устойчивое развитие сельских территорий"</t>
  </si>
  <si>
    <t>25 2 02 25040</t>
  </si>
  <si>
    <t xml:space="preserve">                Субсидии</t>
  </si>
  <si>
    <t>520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</si>
  <si>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</si>
  <si>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</si>
  <si>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  Обеспечение социальных выплат, пособий, компенсации детям, семьям с детьми</t>
  </si>
  <si>
    <t>45 0 01 03300</t>
  </si>
  <si>
    <t xml:space="preserve">          Региональный проект "Финансовая поддержка семей при рождении детей"</t>
  </si>
  <si>
    <t>45 0 P1 00000</t>
  </si>
  <si>
    <t>45 0 P1 03300</t>
  </si>
  <si>
    <t xml:space="preserve">            Осуществление ежемесячной выплаты. назначаемой в случае рождения третьего ребенка или последующих детей до достижения ребенком возраста трех лет</t>
  </si>
  <si>
    <t>45 0 P1 50840</t>
  </si>
  <si>
    <t xml:space="preserve">            Осуществление ежемесячной выплаты.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</si>
  <si>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0 P1 Д0840</t>
  </si>
  <si>
    <t xml:space="preserve">      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</si>
  <si>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</si>
  <si>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 xml:space="preserve">        Подпрограмма "Развитие общего образования"</t>
  </si>
  <si>
    <t>16 2 00 00000</t>
  </si>
  <si>
    <t xml:space="preserve">          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</si>
  <si>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16 2 01 00000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</si>
  <si>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</si>
  <si>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16 2 01 16080</t>
  </si>
  <si>
    <t xml:space="preserve">          Основное мероприятие "Капитальный ремонт образовательных организаций"</t>
  </si>
  <si>
    <t>16 2 05 00000</t>
  </si>
  <si>
    <t xml:space="preserve">            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</si>
  <si>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16 2 05 16112</t>
  </si>
  <si>
    <t xml:space="preserve">          Региональный проект "Современная школа"</t>
  </si>
  <si>
    <t>16 2 E1 00000</t>
  </si>
  <si>
    <t>16 2 E1 16112</t>
  </si>
  <si>
    <t xml:space="preserve">        Подпрограмма "Развитие дополнительного образования"</t>
  </si>
  <si>
    <t>16 3 00 00000</t>
  </si>
  <si>
    <t xml:space="preserve">          Основное мероприятие "Организация предоставления дополнительного образования в муниципальных образовательных организациях дополнительного образования"</t>
  </si>
  <si>
    <t>16 3 01 00000</t>
  </si>
  <si>
    <t xml:space="preserve">            Организация предоставления дополнительного образования в муниципальных образовательных организациях дополнительного образования</t>
  </si>
  <si>
    <t>16 3 01 16310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</si>
  <si>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</si>
  <si>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</si>
  <si>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</si>
  <si>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на 2020 год и на плановый перид 2021 и 2022 годов"</t>
  </si>
  <si>
    <t>Поправки (+,--)</t>
  </si>
  <si>
    <t>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</si>
  <si>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Подпрограмма "Устойчивое развитие сельских территорий в МР "Мещовский район"</t>
  </si>
  <si>
    <t>Основное мероприятие "Улучшение жилищных условий граждан, проживающих в сельской местности, в том числе молодых семей и молодых специалистов"</t>
  </si>
  <si>
    <t>25 2 01 00000</t>
  </si>
  <si>
    <t>Приложение № 4</t>
  </si>
  <si>
    <t>ИЗМЕНЕНИЯ РАСПРЕДЕЛЕНИЯ БЮДЖЕТНЫХ АССИГНОВАНИЙ БЮДЖЕТА МУНИЦИПАЛЬНОГО РАЙОНА "МЕЩОВСКИЙ РАЙОН"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2020 ГОД</t>
  </si>
  <si>
    <t xml:space="preserve">Основное мероприятие "Осуществление переданных полномочий по государственной регистрации актов гражданского состояния" </t>
  </si>
  <si>
    <t>60 0 07 00000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</si>
  <si>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N 143-ФЗ "Об актах гражданского состояния" полномочий Российской Федерации на государственную регистрацию актов гражданского состояния</t>
  </si>
  <si>
    <t>30 апреля  2020 года  № 384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</si>
</sst>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585858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3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3" fillId="0" borderId="2" xfId="19" applyNumberFormat="1" applyProtection="1">
      <alignment horizontal="left"/>
    </xf>
    <xf numFmtId="0" fontId="1" fillId="0" borderId="4" xfId="21" applyNumberFormat="1" applyProtection="1"/>
    <xf numFmtId="0" fontId="1" fillId="0" borderId="2" xfId="12" applyNumberFormat="1" applyFill="1" applyProtection="1">
      <alignment horizontal="center" vertical="center" shrinkToFit="1"/>
    </xf>
    <xf numFmtId="4" fontId="1" fillId="0" borderId="2" xfId="18" applyNumberFormat="1" applyFill="1" applyProtection="1">
      <alignment horizontal="right" vertical="top" shrinkToFit="1"/>
    </xf>
    <xf numFmtId="4" fontId="3" fillId="0" borderId="2" xfId="20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6" applyNumberFormat="1" applyFont="1" applyFill="1" applyProtection="1">
      <alignment horizontal="right" vertical="top" shrinkToFit="1"/>
    </xf>
    <xf numFmtId="4" fontId="8" fillId="0" borderId="2" xfId="16" applyNumberFormat="1" applyFont="1" applyFill="1" applyProtection="1">
      <alignment horizontal="right" vertical="top" shrinkToFit="1"/>
    </xf>
    <xf numFmtId="0" fontId="11" fillId="0" borderId="2" xfId="19" applyNumberFormat="1" applyFont="1" applyProtection="1">
      <alignment horizontal="left"/>
    </xf>
    <xf numFmtId="4" fontId="11" fillId="0" borderId="2" xfId="16" applyNumberFormat="1" applyFont="1" applyFill="1" applyAlignment="1" applyProtection="1">
      <alignment horizontal="right" shrinkToFit="1"/>
    </xf>
    <xf numFmtId="49" fontId="8" fillId="0" borderId="2" xfId="17" applyNumberFormat="1" applyFont="1" applyProtection="1">
      <alignment horizontal="left" vertical="top" wrapText="1"/>
    </xf>
    <xf numFmtId="49" fontId="8" fillId="0" borderId="2" xfId="15" applyNumberFormat="1" applyFont="1" applyProtection="1">
      <alignment horizontal="center" vertical="top" wrapText="1"/>
    </xf>
    <xf numFmtId="4" fontId="8" fillId="0" borderId="2" xfId="18" applyNumberFormat="1" applyFont="1" applyFill="1" applyProtection="1">
      <alignment horizontal="right" vertical="top" shrinkToFit="1"/>
    </xf>
    <xf numFmtId="0" fontId="8" fillId="0" borderId="3" xfId="11" applyNumberFormat="1" applyFont="1" applyProtection="1"/>
    <xf numFmtId="0" fontId="12" fillId="0" borderId="0" xfId="0" applyFont="1" applyProtection="1">
      <protection locked="0"/>
    </xf>
    <xf numFmtId="11" fontId="1" fillId="0" borderId="2" xfId="17" applyNumberFormat="1" applyProtection="1">
      <alignment horizontal="left" vertical="top" wrapText="1"/>
    </xf>
    <xf numFmtId="0" fontId="13" fillId="0" borderId="1" xfId="3" applyNumberFormat="1" applyFont="1" applyProtection="1">
      <alignment horizontal="center" wrapText="1"/>
    </xf>
    <xf numFmtId="0" fontId="13" fillId="0" borderId="1" xfId="3" applyFont="1">
      <alignment horizontal="center" wrapText="1"/>
    </xf>
    <xf numFmtId="0" fontId="9" fillId="0" borderId="0" xfId="0" applyFont="1" applyAlignment="1">
      <alignment horizontal="right"/>
    </xf>
    <xf numFmtId="0" fontId="9" fillId="0" borderId="1" xfId="0" applyFont="1" applyBorder="1" applyAlignment="1" applyProtection="1">
      <alignment horizontal="right"/>
      <protection locked="0"/>
    </xf>
    <xf numFmtId="0" fontId="10" fillId="0" borderId="1" xfId="1" applyNumberFormat="1" applyFont="1" applyAlignment="1" applyProtection="1">
      <alignment horizontal="right" vertical="top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5"/>
  <sheetViews>
    <sheetView tabSelected="1" zoomScaleNormal="100" zoomScaleSheetLayoutView="100" workbookViewId="0">
      <pane ySplit="10" topLeftCell="A11" activePane="bottomLeft" state="frozen"/>
      <selection pane="bottomLeft" activeCell="J6" sqref="J6"/>
    </sheetView>
  </sheetViews>
  <sheetFormatPr defaultRowHeight="15" outlineLevelRow="7"/>
  <cols>
    <col min="1" max="1" width="61.42578125" style="1" customWidth="1"/>
    <col min="2" max="2" width="13.28515625" style="1" customWidth="1"/>
    <col min="3" max="3" width="10.5703125" style="1" customWidth="1"/>
    <col min="4" max="4" width="14.85546875" style="14" hidden="1" customWidth="1"/>
    <col min="5" max="5" width="14.7109375" style="14" hidden="1" customWidth="1"/>
    <col min="6" max="6" width="16.28515625" style="14" customWidth="1"/>
    <col min="7" max="7" width="1" style="1" customWidth="1"/>
    <col min="8" max="16384" width="9.140625" style="1"/>
  </cols>
  <sheetData>
    <row r="1" spans="1:7">
      <c r="B1" s="27" t="s">
        <v>167</v>
      </c>
      <c r="C1" s="27"/>
      <c r="D1" s="27"/>
      <c r="E1" s="27"/>
      <c r="F1" s="27"/>
    </row>
    <row r="2" spans="1:7">
      <c r="A2" s="28" t="s">
        <v>159</v>
      </c>
      <c r="B2" s="28"/>
      <c r="C2" s="28"/>
      <c r="D2" s="28"/>
      <c r="E2" s="28"/>
      <c r="F2" s="28"/>
    </row>
    <row r="3" spans="1:7">
      <c r="A3" s="28" t="s">
        <v>160</v>
      </c>
      <c r="B3" s="28"/>
      <c r="C3" s="28"/>
      <c r="D3" s="28"/>
      <c r="E3" s="28"/>
      <c r="F3" s="28"/>
    </row>
    <row r="4" spans="1:7">
      <c r="A4" s="28" t="s">
        <v>161</v>
      </c>
      <c r="B4" s="28"/>
      <c r="C4" s="28"/>
      <c r="D4" s="28"/>
      <c r="E4" s="28"/>
      <c r="F4" s="28"/>
    </row>
    <row r="5" spans="1:7" ht="14.25" customHeight="1">
      <c r="A5" s="29" t="s">
        <v>172</v>
      </c>
      <c r="B5" s="29"/>
      <c r="C5" s="29"/>
      <c r="D5" s="29"/>
      <c r="E5" s="29"/>
      <c r="F5" s="29"/>
    </row>
    <row r="6" spans="1:7" ht="93.75" customHeight="1">
      <c r="A6" s="25" t="s">
        <v>168</v>
      </c>
      <c r="B6" s="26"/>
      <c r="C6" s="26"/>
      <c r="D6" s="26"/>
      <c r="E6" s="26"/>
      <c r="F6" s="26"/>
    </row>
    <row r="7" spans="1:7" ht="18" customHeight="1">
      <c r="A7" s="30" t="s">
        <v>0</v>
      </c>
      <c r="B7" s="31"/>
      <c r="C7" s="31"/>
      <c r="D7" s="31"/>
      <c r="E7" s="31"/>
      <c r="F7" s="31"/>
      <c r="G7" s="3"/>
    </row>
    <row r="8" spans="1:7" ht="18" customHeight="1">
      <c r="A8" s="34" t="s">
        <v>1</v>
      </c>
      <c r="B8" s="34" t="s">
        <v>2</v>
      </c>
      <c r="C8" s="34" t="s">
        <v>3</v>
      </c>
      <c r="D8" s="36" t="s">
        <v>4</v>
      </c>
      <c r="E8" s="36" t="s">
        <v>5</v>
      </c>
      <c r="F8" s="36" t="s">
        <v>162</v>
      </c>
      <c r="G8" s="4"/>
    </row>
    <row r="9" spans="1:7" ht="35.25" customHeight="1">
      <c r="A9" s="35"/>
      <c r="B9" s="35"/>
      <c r="C9" s="35"/>
      <c r="D9" s="37"/>
      <c r="E9" s="37"/>
      <c r="F9" s="37"/>
      <c r="G9" s="4"/>
    </row>
    <row r="10" spans="1:7" ht="12.75" customHeight="1">
      <c r="A10" s="5">
        <v>1</v>
      </c>
      <c r="B10" s="5">
        <v>2</v>
      </c>
      <c r="C10" s="5">
        <v>3</v>
      </c>
      <c r="D10" s="10">
        <v>6</v>
      </c>
      <c r="E10" s="10">
        <v>7</v>
      </c>
      <c r="F10" s="10">
        <v>4</v>
      </c>
      <c r="G10" s="4"/>
    </row>
    <row r="11" spans="1:7" s="23" customFormat="1" ht="25.5" outlineLevel="3">
      <c r="A11" s="19" t="s">
        <v>101</v>
      </c>
      <c r="B11" s="20" t="s">
        <v>102</v>
      </c>
      <c r="C11" s="20"/>
      <c r="D11" s="21">
        <v>24939643</v>
      </c>
      <c r="E11" s="21">
        <v>25074840</v>
      </c>
      <c r="F11" s="16">
        <f>E11-D11</f>
        <v>135197</v>
      </c>
      <c r="G11" s="22"/>
    </row>
    <row r="12" spans="1:7" ht="40.5" customHeight="1" outlineLevel="5">
      <c r="A12" s="7" t="s">
        <v>103</v>
      </c>
      <c r="B12" s="6" t="s">
        <v>104</v>
      </c>
      <c r="C12" s="6"/>
      <c r="D12" s="11">
        <v>24227462</v>
      </c>
      <c r="E12" s="11">
        <v>24362659</v>
      </c>
      <c r="F12" s="15">
        <f>E12-D12</f>
        <v>135197</v>
      </c>
      <c r="G12" s="4"/>
    </row>
    <row r="13" spans="1:7" ht="25.5" outlineLevel="6">
      <c r="A13" s="7" t="s">
        <v>126</v>
      </c>
      <c r="B13" s="6" t="s">
        <v>127</v>
      </c>
      <c r="C13" s="6"/>
      <c r="D13" s="11">
        <v>1277704</v>
      </c>
      <c r="E13" s="11">
        <v>1412901</v>
      </c>
      <c r="F13" s="15">
        <f>E13-D13</f>
        <v>135197</v>
      </c>
      <c r="G13" s="4"/>
    </row>
    <row r="14" spans="1:7" outlineLevel="7">
      <c r="A14" s="7" t="s">
        <v>39</v>
      </c>
      <c r="B14" s="6" t="s">
        <v>127</v>
      </c>
      <c r="C14" s="6" t="s">
        <v>40</v>
      </c>
      <c r="D14" s="11">
        <v>1277704</v>
      </c>
      <c r="E14" s="11">
        <v>1412901</v>
      </c>
      <c r="F14" s="15">
        <f>E14-D14</f>
        <v>135197</v>
      </c>
      <c r="G14" s="4"/>
    </row>
    <row r="15" spans="1:7" outlineLevel="7">
      <c r="A15" s="7" t="s">
        <v>108</v>
      </c>
      <c r="B15" s="6" t="s">
        <v>127</v>
      </c>
      <c r="C15" s="6" t="s">
        <v>109</v>
      </c>
      <c r="D15" s="11">
        <v>1277704</v>
      </c>
      <c r="E15" s="11">
        <v>1412901</v>
      </c>
      <c r="F15" s="15">
        <f>E15-D15</f>
        <v>135197</v>
      </c>
      <c r="G15" s="4"/>
    </row>
    <row r="16" spans="1:7" s="23" customFormat="1" ht="38.25" outlineLevel="3">
      <c r="A16" s="19" t="s">
        <v>70</v>
      </c>
      <c r="B16" s="20" t="s">
        <v>71</v>
      </c>
      <c r="C16" s="20"/>
      <c r="D16" s="21">
        <v>138013</v>
      </c>
      <c r="E16" s="21">
        <v>138013.12</v>
      </c>
      <c r="F16" s="16">
        <f>F17+F20+F23</f>
        <v>1248761.02</v>
      </c>
      <c r="G16" s="22"/>
    </row>
    <row r="17" spans="1:7" outlineLevel="6">
      <c r="A17" s="7" t="s">
        <v>72</v>
      </c>
      <c r="B17" s="6" t="s">
        <v>73</v>
      </c>
      <c r="C17" s="6"/>
      <c r="D17" s="11">
        <v>138013</v>
      </c>
      <c r="E17" s="11">
        <v>138013.12</v>
      </c>
      <c r="F17" s="15">
        <f t="shared" ref="F17:F29" si="0">E17-D17</f>
        <v>0.11999999999534339</v>
      </c>
      <c r="G17" s="4"/>
    </row>
    <row r="18" spans="1:7" ht="25.5" outlineLevel="7">
      <c r="A18" s="7" t="s">
        <v>12</v>
      </c>
      <c r="B18" s="6" t="s">
        <v>73</v>
      </c>
      <c r="C18" s="6" t="s">
        <v>13</v>
      </c>
      <c r="D18" s="11">
        <v>18063</v>
      </c>
      <c r="E18" s="11">
        <v>18063.12</v>
      </c>
      <c r="F18" s="15">
        <f t="shared" si="0"/>
        <v>0.11999999999898137</v>
      </c>
      <c r="G18" s="4"/>
    </row>
    <row r="19" spans="1:7" ht="25.5" outlineLevel="7">
      <c r="A19" s="7" t="s">
        <v>14</v>
      </c>
      <c r="B19" s="6" t="s">
        <v>73</v>
      </c>
      <c r="C19" s="6" t="s">
        <v>15</v>
      </c>
      <c r="D19" s="11">
        <v>18063</v>
      </c>
      <c r="E19" s="11">
        <v>18063.12</v>
      </c>
      <c r="F19" s="15">
        <f t="shared" si="0"/>
        <v>0.11999999999898137</v>
      </c>
      <c r="G19" s="4"/>
    </row>
    <row r="20" spans="1:7" outlineLevel="6">
      <c r="A20" s="7" t="s">
        <v>75</v>
      </c>
      <c r="B20" s="6" t="s">
        <v>76</v>
      </c>
      <c r="C20" s="6"/>
      <c r="D20" s="11">
        <v>58800</v>
      </c>
      <c r="E20" s="11">
        <v>58799.88</v>
      </c>
      <c r="F20" s="15">
        <f t="shared" si="0"/>
        <v>-0.12000000000261934</v>
      </c>
      <c r="G20" s="4"/>
    </row>
    <row r="21" spans="1:7" ht="25.5" outlineLevel="7">
      <c r="A21" s="7" t="s">
        <v>12</v>
      </c>
      <c r="B21" s="6" t="s">
        <v>76</v>
      </c>
      <c r="C21" s="6" t="s">
        <v>13</v>
      </c>
      <c r="D21" s="11">
        <v>58800</v>
      </c>
      <c r="E21" s="11">
        <v>58799.88</v>
      </c>
      <c r="F21" s="15">
        <f t="shared" si="0"/>
        <v>-0.12000000000261934</v>
      </c>
      <c r="G21" s="4"/>
    </row>
    <row r="22" spans="1:7" ht="25.5" outlineLevel="7">
      <c r="A22" s="7" t="s">
        <v>14</v>
      </c>
      <c r="B22" s="6" t="s">
        <v>76</v>
      </c>
      <c r="C22" s="6" t="s">
        <v>15</v>
      </c>
      <c r="D22" s="11">
        <v>58800</v>
      </c>
      <c r="E22" s="11">
        <v>58799.88</v>
      </c>
      <c r="F22" s="15">
        <f t="shared" si="0"/>
        <v>-0.12000000000261934</v>
      </c>
      <c r="G22" s="4"/>
    </row>
    <row r="23" spans="1:7" outlineLevel="4">
      <c r="A23" s="7" t="s">
        <v>77</v>
      </c>
      <c r="B23" s="6" t="s">
        <v>78</v>
      </c>
      <c r="C23" s="6"/>
      <c r="D23" s="11">
        <v>500000</v>
      </c>
      <c r="E23" s="11">
        <v>1748761.02</v>
      </c>
      <c r="F23" s="15">
        <f t="shared" si="0"/>
        <v>1248761.02</v>
      </c>
      <c r="G23" s="4"/>
    </row>
    <row r="24" spans="1:7" ht="38.25" outlineLevel="5">
      <c r="A24" s="7" t="s">
        <v>79</v>
      </c>
      <c r="B24" s="6" t="s">
        <v>80</v>
      </c>
      <c r="C24" s="6"/>
      <c r="D24" s="11">
        <v>500000</v>
      </c>
      <c r="E24" s="11">
        <v>1748761.02</v>
      </c>
      <c r="F24" s="15">
        <f t="shared" si="0"/>
        <v>1248761.02</v>
      </c>
      <c r="G24" s="4"/>
    </row>
    <row r="25" spans="1:7" ht="25.5" outlineLevel="6">
      <c r="A25" s="7" t="s">
        <v>81</v>
      </c>
      <c r="B25" s="6" t="s">
        <v>82</v>
      </c>
      <c r="C25" s="6"/>
      <c r="D25" s="11">
        <v>500000</v>
      </c>
      <c r="E25" s="11">
        <v>1748761.02</v>
      </c>
      <c r="F25" s="15">
        <f t="shared" si="0"/>
        <v>1248761.02</v>
      </c>
      <c r="G25" s="4"/>
    </row>
    <row r="26" spans="1:7" ht="25.5" outlineLevel="7">
      <c r="A26" s="7" t="s">
        <v>12</v>
      </c>
      <c r="B26" s="6" t="s">
        <v>82</v>
      </c>
      <c r="C26" s="6" t="s">
        <v>13</v>
      </c>
      <c r="D26" s="11">
        <v>500000</v>
      </c>
      <c r="E26" s="11">
        <v>683774.4</v>
      </c>
      <c r="F26" s="15">
        <f t="shared" si="0"/>
        <v>183774.40000000002</v>
      </c>
      <c r="G26" s="4"/>
    </row>
    <row r="27" spans="1:7" ht="25.5" outlineLevel="7">
      <c r="A27" s="7" t="s">
        <v>14</v>
      </c>
      <c r="B27" s="6" t="s">
        <v>82</v>
      </c>
      <c r="C27" s="6" t="s">
        <v>15</v>
      </c>
      <c r="D27" s="11">
        <v>500000</v>
      </c>
      <c r="E27" s="11">
        <v>683774.4</v>
      </c>
      <c r="F27" s="15">
        <f t="shared" si="0"/>
        <v>183774.40000000002</v>
      </c>
      <c r="G27" s="4"/>
    </row>
    <row r="28" spans="1:7" ht="25.5" outlineLevel="7">
      <c r="A28" s="7" t="s">
        <v>66</v>
      </c>
      <c r="B28" s="6" t="s">
        <v>82</v>
      </c>
      <c r="C28" s="6" t="s">
        <v>67</v>
      </c>
      <c r="D28" s="11">
        <v>0</v>
      </c>
      <c r="E28" s="11">
        <v>1064986.6200000001</v>
      </c>
      <c r="F28" s="15">
        <f t="shared" si="0"/>
        <v>1064986.6200000001</v>
      </c>
      <c r="G28" s="4"/>
    </row>
    <row r="29" spans="1:7" outlineLevel="7">
      <c r="A29" s="7" t="s">
        <v>68</v>
      </c>
      <c r="B29" s="6" t="s">
        <v>82</v>
      </c>
      <c r="C29" s="6" t="s">
        <v>69</v>
      </c>
      <c r="D29" s="11">
        <v>0</v>
      </c>
      <c r="E29" s="11">
        <v>1064986.6200000001</v>
      </c>
      <c r="F29" s="15">
        <f t="shared" si="0"/>
        <v>1064986.6200000001</v>
      </c>
      <c r="G29" s="4"/>
    </row>
    <row r="30" spans="1:7" s="23" customFormat="1" ht="25.5" outlineLevel="3">
      <c r="A30" s="19" t="s">
        <v>89</v>
      </c>
      <c r="B30" s="20" t="s">
        <v>90</v>
      </c>
      <c r="C30" s="20"/>
      <c r="D30" s="21">
        <v>13480694</v>
      </c>
      <c r="E30" s="21">
        <v>13722894</v>
      </c>
      <c r="F30" s="16">
        <f t="shared" ref="F30:F41" si="1">E30-D30</f>
        <v>242200</v>
      </c>
      <c r="G30" s="22"/>
    </row>
    <row r="31" spans="1:7" ht="25.5" outlineLevel="5">
      <c r="A31" s="7" t="s">
        <v>91</v>
      </c>
      <c r="B31" s="6" t="s">
        <v>92</v>
      </c>
      <c r="C31" s="6"/>
      <c r="D31" s="11">
        <v>12797722</v>
      </c>
      <c r="E31" s="11">
        <v>13039922.890000001</v>
      </c>
      <c r="F31" s="15">
        <f t="shared" si="1"/>
        <v>242200.8900000006</v>
      </c>
      <c r="G31" s="4"/>
    </row>
    <row r="32" spans="1:7" ht="25.5" outlineLevel="6">
      <c r="A32" s="7" t="s">
        <v>93</v>
      </c>
      <c r="B32" s="6" t="s">
        <v>94</v>
      </c>
      <c r="C32" s="6"/>
      <c r="D32" s="11">
        <v>0</v>
      </c>
      <c r="E32" s="11">
        <v>242200</v>
      </c>
      <c r="F32" s="15">
        <f t="shared" si="1"/>
        <v>242200</v>
      </c>
      <c r="G32" s="4"/>
    </row>
    <row r="33" spans="1:7" outlineLevel="7">
      <c r="A33" s="7" t="s">
        <v>34</v>
      </c>
      <c r="B33" s="6" t="s">
        <v>94</v>
      </c>
      <c r="C33" s="6" t="s">
        <v>35</v>
      </c>
      <c r="D33" s="11">
        <v>0</v>
      </c>
      <c r="E33" s="11">
        <v>242200</v>
      </c>
      <c r="F33" s="15">
        <f t="shared" si="1"/>
        <v>242200</v>
      </c>
      <c r="G33" s="4"/>
    </row>
    <row r="34" spans="1:7" outlineLevel="7">
      <c r="A34" s="7" t="s">
        <v>56</v>
      </c>
      <c r="B34" s="6" t="s">
        <v>94</v>
      </c>
      <c r="C34" s="6" t="s">
        <v>57</v>
      </c>
      <c r="D34" s="11">
        <v>0</v>
      </c>
      <c r="E34" s="11">
        <v>242200</v>
      </c>
      <c r="F34" s="15">
        <f t="shared" si="1"/>
        <v>242200</v>
      </c>
      <c r="G34" s="4"/>
    </row>
    <row r="35" spans="1:7" outlineLevel="6">
      <c r="A35" s="7" t="s">
        <v>95</v>
      </c>
      <c r="B35" s="6" t="s">
        <v>96</v>
      </c>
      <c r="C35" s="6"/>
      <c r="D35" s="11">
        <v>554000</v>
      </c>
      <c r="E35" s="11">
        <v>554000.89</v>
      </c>
      <c r="F35" s="15">
        <f t="shared" si="1"/>
        <v>0.89000000001396984</v>
      </c>
      <c r="G35" s="4"/>
    </row>
    <row r="36" spans="1:7" ht="25.5" outlineLevel="7">
      <c r="A36" s="7" t="s">
        <v>12</v>
      </c>
      <c r="B36" s="6" t="s">
        <v>96</v>
      </c>
      <c r="C36" s="6" t="s">
        <v>13</v>
      </c>
      <c r="D36" s="11">
        <v>254000</v>
      </c>
      <c r="E36" s="11">
        <v>254000.89</v>
      </c>
      <c r="F36" s="15">
        <f t="shared" si="1"/>
        <v>0.89000000001396984</v>
      </c>
      <c r="G36" s="4"/>
    </row>
    <row r="37" spans="1:7" ht="25.5" outlineLevel="7">
      <c r="A37" s="7" t="s">
        <v>14</v>
      </c>
      <c r="B37" s="6" t="s">
        <v>96</v>
      </c>
      <c r="C37" s="6" t="s">
        <v>15</v>
      </c>
      <c r="D37" s="11">
        <v>254000</v>
      </c>
      <c r="E37" s="11">
        <v>254000.89</v>
      </c>
      <c r="F37" s="15">
        <f t="shared" si="1"/>
        <v>0.89000000001396984</v>
      </c>
      <c r="G37" s="4"/>
    </row>
    <row r="38" spans="1:7" ht="25.5" outlineLevel="5">
      <c r="A38" s="7" t="s">
        <v>97</v>
      </c>
      <c r="B38" s="6" t="s">
        <v>98</v>
      </c>
      <c r="C38" s="6"/>
      <c r="D38" s="11">
        <v>682972</v>
      </c>
      <c r="E38" s="11">
        <v>682971.11</v>
      </c>
      <c r="F38" s="15">
        <f t="shared" si="1"/>
        <v>-0.89000000001396984</v>
      </c>
      <c r="G38" s="4"/>
    </row>
    <row r="39" spans="1:7" ht="24.75" customHeight="1" outlineLevel="6">
      <c r="A39" s="7" t="s">
        <v>99</v>
      </c>
      <c r="B39" s="6" t="s">
        <v>100</v>
      </c>
      <c r="C39" s="6"/>
      <c r="D39" s="11">
        <v>682972</v>
      </c>
      <c r="E39" s="11">
        <v>682971.11</v>
      </c>
      <c r="F39" s="15">
        <f t="shared" si="1"/>
        <v>-0.89000000001396984</v>
      </c>
      <c r="G39" s="4"/>
    </row>
    <row r="40" spans="1:7" ht="25.5" outlineLevel="7">
      <c r="A40" s="7" t="s">
        <v>12</v>
      </c>
      <c r="B40" s="6" t="s">
        <v>100</v>
      </c>
      <c r="C40" s="6" t="s">
        <v>13</v>
      </c>
      <c r="D40" s="11">
        <v>682972</v>
      </c>
      <c r="E40" s="11">
        <v>682971.11</v>
      </c>
      <c r="F40" s="15">
        <f t="shared" si="1"/>
        <v>-0.89000000001396984</v>
      </c>
      <c r="G40" s="4"/>
    </row>
    <row r="41" spans="1:7" ht="25.5" outlineLevel="7">
      <c r="A41" s="7" t="s">
        <v>14</v>
      </c>
      <c r="B41" s="6" t="s">
        <v>100</v>
      </c>
      <c r="C41" s="6" t="s">
        <v>15</v>
      </c>
      <c r="D41" s="11">
        <v>682972</v>
      </c>
      <c r="E41" s="11">
        <v>682971.11</v>
      </c>
      <c r="F41" s="15">
        <f t="shared" si="1"/>
        <v>-0.89000000001396984</v>
      </c>
      <c r="G41" s="4"/>
    </row>
    <row r="42" spans="1:7" s="23" customFormat="1" ht="38.25" outlineLevel="3">
      <c r="A42" s="19" t="s">
        <v>137</v>
      </c>
      <c r="B42" s="20" t="s">
        <v>138</v>
      </c>
      <c r="C42" s="20"/>
      <c r="D42" s="21">
        <v>126847138</v>
      </c>
      <c r="E42" s="21">
        <v>127238617</v>
      </c>
      <c r="F42" s="16">
        <f>F43+F58</f>
        <v>335579</v>
      </c>
      <c r="G42" s="22"/>
    </row>
    <row r="43" spans="1:7" outlineLevel="4">
      <c r="A43" s="7" t="s">
        <v>139</v>
      </c>
      <c r="B43" s="6" t="s">
        <v>140</v>
      </c>
      <c r="C43" s="6"/>
      <c r="D43" s="11">
        <v>126847138</v>
      </c>
      <c r="E43" s="11">
        <v>127238617</v>
      </c>
      <c r="F43" s="15">
        <f t="shared" ref="F43:F62" si="2">E43-D43</f>
        <v>391479</v>
      </c>
      <c r="G43" s="4"/>
    </row>
    <row r="44" spans="1:7" ht="127.5" outlineLevel="5">
      <c r="A44" s="24" t="s">
        <v>141</v>
      </c>
      <c r="B44" s="6" t="s">
        <v>142</v>
      </c>
      <c r="C44" s="6"/>
      <c r="D44" s="11">
        <v>84676833</v>
      </c>
      <c r="E44" s="11">
        <v>85068312</v>
      </c>
      <c r="F44" s="15">
        <f t="shared" si="2"/>
        <v>391479</v>
      </c>
      <c r="G44" s="4"/>
    </row>
    <row r="45" spans="1:7" ht="140.25" customHeight="1" outlineLevel="6">
      <c r="A45" s="24" t="s">
        <v>143</v>
      </c>
      <c r="B45" s="6" t="s">
        <v>144</v>
      </c>
      <c r="C45" s="6"/>
      <c r="D45" s="11">
        <v>84676833</v>
      </c>
      <c r="E45" s="11">
        <v>85068312</v>
      </c>
      <c r="F45" s="15">
        <f t="shared" si="2"/>
        <v>391479</v>
      </c>
      <c r="G45" s="4"/>
    </row>
    <row r="46" spans="1:7" ht="51" outlineLevel="7">
      <c r="A46" s="7" t="s">
        <v>6</v>
      </c>
      <c r="B46" s="6" t="s">
        <v>144</v>
      </c>
      <c r="C46" s="6" t="s">
        <v>7</v>
      </c>
      <c r="D46" s="11">
        <v>80442991</v>
      </c>
      <c r="E46" s="11">
        <v>80897232</v>
      </c>
      <c r="F46" s="15">
        <f t="shared" si="2"/>
        <v>454241</v>
      </c>
      <c r="G46" s="4"/>
    </row>
    <row r="47" spans="1:7" outlineLevel="7">
      <c r="A47" s="7" t="s">
        <v>37</v>
      </c>
      <c r="B47" s="6" t="s">
        <v>144</v>
      </c>
      <c r="C47" s="6" t="s">
        <v>38</v>
      </c>
      <c r="D47" s="11">
        <v>80442991</v>
      </c>
      <c r="E47" s="11">
        <v>80897232</v>
      </c>
      <c r="F47" s="15">
        <f t="shared" si="2"/>
        <v>454241</v>
      </c>
      <c r="G47" s="4"/>
    </row>
    <row r="48" spans="1:7" ht="25.5" outlineLevel="7">
      <c r="A48" s="7" t="s">
        <v>12</v>
      </c>
      <c r="B48" s="6" t="s">
        <v>144</v>
      </c>
      <c r="C48" s="6" t="s">
        <v>13</v>
      </c>
      <c r="D48" s="11">
        <v>4233842</v>
      </c>
      <c r="E48" s="11">
        <v>4171080</v>
      </c>
      <c r="F48" s="15">
        <f t="shared" si="2"/>
        <v>-62762</v>
      </c>
      <c r="G48" s="4"/>
    </row>
    <row r="49" spans="1:7" ht="25.5" outlineLevel="7">
      <c r="A49" s="7" t="s">
        <v>14</v>
      </c>
      <c r="B49" s="6" t="s">
        <v>144</v>
      </c>
      <c r="C49" s="6" t="s">
        <v>15</v>
      </c>
      <c r="D49" s="11">
        <v>4233842</v>
      </c>
      <c r="E49" s="11">
        <v>4171080</v>
      </c>
      <c r="F49" s="15">
        <f t="shared" si="2"/>
        <v>-62762</v>
      </c>
      <c r="G49" s="4"/>
    </row>
    <row r="50" spans="1:7" ht="25.5" outlineLevel="5">
      <c r="A50" s="7" t="s">
        <v>145</v>
      </c>
      <c r="B50" s="6" t="s">
        <v>146</v>
      </c>
      <c r="C50" s="6"/>
      <c r="D50" s="11">
        <v>2808000</v>
      </c>
      <c r="E50" s="11">
        <v>5308000</v>
      </c>
      <c r="F50" s="15">
        <f t="shared" si="2"/>
        <v>2500000</v>
      </c>
      <c r="G50" s="4"/>
    </row>
    <row r="51" spans="1:7" ht="38.25" outlineLevel="6">
      <c r="A51" s="7" t="s">
        <v>147</v>
      </c>
      <c r="B51" s="6" t="s">
        <v>148</v>
      </c>
      <c r="C51" s="6"/>
      <c r="D51" s="11">
        <v>0</v>
      </c>
      <c r="E51" s="11">
        <v>2500000</v>
      </c>
      <c r="F51" s="15">
        <f t="shared" si="2"/>
        <v>2500000</v>
      </c>
      <c r="G51" s="4"/>
    </row>
    <row r="52" spans="1:7" ht="25.5" outlineLevel="7">
      <c r="A52" s="7" t="s">
        <v>12</v>
      </c>
      <c r="B52" s="6" t="s">
        <v>148</v>
      </c>
      <c r="C52" s="6" t="s">
        <v>13</v>
      </c>
      <c r="D52" s="11">
        <v>0</v>
      </c>
      <c r="E52" s="11">
        <v>2500000</v>
      </c>
      <c r="F52" s="15">
        <f t="shared" si="2"/>
        <v>2500000</v>
      </c>
      <c r="G52" s="4"/>
    </row>
    <row r="53" spans="1:7" ht="25.5" outlineLevel="7">
      <c r="A53" s="7" t="s">
        <v>14</v>
      </c>
      <c r="B53" s="6" t="s">
        <v>148</v>
      </c>
      <c r="C53" s="6" t="s">
        <v>15</v>
      </c>
      <c r="D53" s="11">
        <v>0</v>
      </c>
      <c r="E53" s="11">
        <v>2500000</v>
      </c>
      <c r="F53" s="15">
        <f t="shared" si="2"/>
        <v>2500000</v>
      </c>
      <c r="G53" s="4"/>
    </row>
    <row r="54" spans="1:7" outlineLevel="5">
      <c r="A54" s="7" t="s">
        <v>149</v>
      </c>
      <c r="B54" s="6" t="s">
        <v>150</v>
      </c>
      <c r="C54" s="6"/>
      <c r="D54" s="11">
        <v>2500000</v>
      </c>
      <c r="E54" s="11">
        <v>0</v>
      </c>
      <c r="F54" s="15">
        <f t="shared" si="2"/>
        <v>-2500000</v>
      </c>
      <c r="G54" s="4"/>
    </row>
    <row r="55" spans="1:7" ht="38.25" outlineLevel="6">
      <c r="A55" s="7" t="s">
        <v>147</v>
      </c>
      <c r="B55" s="6" t="s">
        <v>151</v>
      </c>
      <c r="C55" s="6"/>
      <c r="D55" s="11">
        <v>2500000</v>
      </c>
      <c r="E55" s="11">
        <v>0</v>
      </c>
      <c r="F55" s="15">
        <f t="shared" si="2"/>
        <v>-2500000</v>
      </c>
      <c r="G55" s="4"/>
    </row>
    <row r="56" spans="1:7" ht="25.5" outlineLevel="7">
      <c r="A56" s="7" t="s">
        <v>12</v>
      </c>
      <c r="B56" s="6" t="s">
        <v>151</v>
      </c>
      <c r="C56" s="6" t="s">
        <v>13</v>
      </c>
      <c r="D56" s="11">
        <v>2500000</v>
      </c>
      <c r="E56" s="11">
        <v>0</v>
      </c>
      <c r="F56" s="15">
        <f t="shared" si="2"/>
        <v>-2500000</v>
      </c>
      <c r="G56" s="4"/>
    </row>
    <row r="57" spans="1:7" ht="25.5" outlineLevel="7">
      <c r="A57" s="7" t="s">
        <v>14</v>
      </c>
      <c r="B57" s="6" t="s">
        <v>151</v>
      </c>
      <c r="C57" s="6" t="s">
        <v>15</v>
      </c>
      <c r="D57" s="11">
        <v>2500000</v>
      </c>
      <c r="E57" s="11">
        <v>0</v>
      </c>
      <c r="F57" s="15">
        <f t="shared" si="2"/>
        <v>-2500000</v>
      </c>
      <c r="G57" s="4"/>
    </row>
    <row r="58" spans="1:7" outlineLevel="4">
      <c r="A58" s="7" t="s">
        <v>152</v>
      </c>
      <c r="B58" s="6" t="s">
        <v>153</v>
      </c>
      <c r="C58" s="6"/>
      <c r="D58" s="11">
        <v>12836908</v>
      </c>
      <c r="E58" s="11">
        <v>12781008</v>
      </c>
      <c r="F58" s="15">
        <f t="shared" si="2"/>
        <v>-55900</v>
      </c>
      <c r="G58" s="4"/>
    </row>
    <row r="59" spans="1:7" ht="38.25" outlineLevel="5">
      <c r="A59" s="7" t="s">
        <v>154</v>
      </c>
      <c r="B59" s="6" t="s">
        <v>155</v>
      </c>
      <c r="C59" s="6"/>
      <c r="D59" s="11">
        <v>12560208</v>
      </c>
      <c r="E59" s="11">
        <v>12504308</v>
      </c>
      <c r="F59" s="15">
        <f t="shared" si="2"/>
        <v>-55900</v>
      </c>
      <c r="G59" s="4"/>
    </row>
    <row r="60" spans="1:7" ht="38.25" outlineLevel="6">
      <c r="A60" s="7" t="s">
        <v>156</v>
      </c>
      <c r="B60" s="6" t="s">
        <v>157</v>
      </c>
      <c r="C60" s="6"/>
      <c r="D60" s="11">
        <v>12560208</v>
      </c>
      <c r="E60" s="11">
        <v>12504308</v>
      </c>
      <c r="F60" s="15">
        <f t="shared" si="2"/>
        <v>-55900</v>
      </c>
      <c r="G60" s="4"/>
    </row>
    <row r="61" spans="1:7" ht="51" outlineLevel="7">
      <c r="A61" s="7" t="s">
        <v>6</v>
      </c>
      <c r="B61" s="6" t="s">
        <v>157</v>
      </c>
      <c r="C61" s="6" t="s">
        <v>7</v>
      </c>
      <c r="D61" s="11">
        <v>9048328</v>
      </c>
      <c r="E61" s="11">
        <v>8992428</v>
      </c>
      <c r="F61" s="15">
        <f t="shared" si="2"/>
        <v>-55900</v>
      </c>
      <c r="G61" s="4"/>
    </row>
    <row r="62" spans="1:7" outlineLevel="7">
      <c r="A62" s="7" t="s">
        <v>37</v>
      </c>
      <c r="B62" s="6" t="s">
        <v>157</v>
      </c>
      <c r="C62" s="6" t="s">
        <v>38</v>
      </c>
      <c r="D62" s="11">
        <v>9048328</v>
      </c>
      <c r="E62" s="11">
        <v>8992428</v>
      </c>
      <c r="F62" s="15">
        <f t="shared" si="2"/>
        <v>-55900</v>
      </c>
      <c r="G62" s="4"/>
    </row>
    <row r="63" spans="1:7" s="23" customFormat="1" ht="25.5" outlineLevel="3">
      <c r="A63" s="19" t="s">
        <v>48</v>
      </c>
      <c r="B63" s="20" t="s">
        <v>49</v>
      </c>
      <c r="C63" s="20"/>
      <c r="D63" s="21">
        <v>207355704</v>
      </c>
      <c r="E63" s="21">
        <v>165893947</v>
      </c>
      <c r="F63" s="16">
        <f>F64</f>
        <v>-41440012</v>
      </c>
      <c r="G63" s="22"/>
    </row>
    <row r="64" spans="1:7" ht="25.5" outlineLevel="4">
      <c r="A64" s="7" t="s">
        <v>50</v>
      </c>
      <c r="B64" s="6" t="s">
        <v>51</v>
      </c>
      <c r="C64" s="6"/>
      <c r="D64" s="11">
        <v>207190704</v>
      </c>
      <c r="E64" s="11">
        <v>165750692</v>
      </c>
      <c r="F64" s="15">
        <f t="shared" ref="F64:F78" si="3">E64-D64</f>
        <v>-41440012</v>
      </c>
      <c r="G64" s="4"/>
    </row>
    <row r="65" spans="1:7" ht="38.25" outlineLevel="5">
      <c r="A65" s="7" t="s">
        <v>52</v>
      </c>
      <c r="B65" s="6" t="s">
        <v>53</v>
      </c>
      <c r="C65" s="6"/>
      <c r="D65" s="11">
        <v>6766473</v>
      </c>
      <c r="E65" s="11">
        <v>10070872.060000001</v>
      </c>
      <c r="F65" s="15">
        <f t="shared" si="3"/>
        <v>3304399.0600000005</v>
      </c>
      <c r="G65" s="4"/>
    </row>
    <row r="66" spans="1:7" ht="27" customHeight="1" outlineLevel="6">
      <c r="A66" s="7" t="s">
        <v>54</v>
      </c>
      <c r="B66" s="6" t="s">
        <v>55</v>
      </c>
      <c r="C66" s="6"/>
      <c r="D66" s="11">
        <v>6766473</v>
      </c>
      <c r="E66" s="11">
        <v>10070872.060000001</v>
      </c>
      <c r="F66" s="15">
        <f t="shared" si="3"/>
        <v>3304399.0600000005</v>
      </c>
      <c r="G66" s="4"/>
    </row>
    <row r="67" spans="1:7" ht="25.5" outlineLevel="7">
      <c r="A67" s="7" t="s">
        <v>12</v>
      </c>
      <c r="B67" s="6" t="s">
        <v>55</v>
      </c>
      <c r="C67" s="6" t="s">
        <v>13</v>
      </c>
      <c r="D67" s="11">
        <v>5258348</v>
      </c>
      <c r="E67" s="11">
        <v>8562747.0600000005</v>
      </c>
      <c r="F67" s="15">
        <f t="shared" si="3"/>
        <v>3304399.0600000005</v>
      </c>
      <c r="G67" s="4"/>
    </row>
    <row r="68" spans="1:7" ht="25.5" outlineLevel="7">
      <c r="A68" s="7" t="s">
        <v>14</v>
      </c>
      <c r="B68" s="6" t="s">
        <v>55</v>
      </c>
      <c r="C68" s="6" t="s">
        <v>15</v>
      </c>
      <c r="D68" s="11">
        <v>5258348</v>
      </c>
      <c r="E68" s="11">
        <v>8562747.0600000005</v>
      </c>
      <c r="F68" s="15">
        <f t="shared" si="3"/>
        <v>3304399.0600000005</v>
      </c>
      <c r="G68" s="4"/>
    </row>
    <row r="69" spans="1:7" ht="38.25" outlineLevel="5">
      <c r="A69" s="7" t="s">
        <v>58</v>
      </c>
      <c r="B69" s="6" t="s">
        <v>59</v>
      </c>
      <c r="C69" s="6"/>
      <c r="D69" s="11">
        <v>11424231</v>
      </c>
      <c r="E69" s="11">
        <v>20605176.940000001</v>
      </c>
      <c r="F69" s="15">
        <f t="shared" si="3"/>
        <v>9180945.9400000013</v>
      </c>
      <c r="G69" s="4"/>
    </row>
    <row r="70" spans="1:7" ht="38.25" outlineLevel="6">
      <c r="A70" s="7" t="s">
        <v>60</v>
      </c>
      <c r="B70" s="6" t="s">
        <v>61</v>
      </c>
      <c r="C70" s="6"/>
      <c r="D70" s="11">
        <v>5108441</v>
      </c>
      <c r="E70" s="11">
        <v>14289386.939999999</v>
      </c>
      <c r="F70" s="15">
        <f t="shared" si="3"/>
        <v>9180945.9399999995</v>
      </c>
      <c r="G70" s="4"/>
    </row>
    <row r="71" spans="1:7" ht="25.5" outlineLevel="7">
      <c r="A71" s="7" t="s">
        <v>12</v>
      </c>
      <c r="B71" s="6" t="s">
        <v>61</v>
      </c>
      <c r="C71" s="6" t="s">
        <v>13</v>
      </c>
      <c r="D71" s="11">
        <v>5108441</v>
      </c>
      <c r="E71" s="11">
        <v>2882548.94</v>
      </c>
      <c r="F71" s="15">
        <f t="shared" si="3"/>
        <v>-2225892.06</v>
      </c>
      <c r="G71" s="4"/>
    </row>
    <row r="72" spans="1:7" ht="25.5" outlineLevel="7">
      <c r="A72" s="7" t="s">
        <v>14</v>
      </c>
      <c r="B72" s="6" t="s">
        <v>61</v>
      </c>
      <c r="C72" s="6" t="s">
        <v>15</v>
      </c>
      <c r="D72" s="11">
        <v>5108441</v>
      </c>
      <c r="E72" s="11">
        <v>2882548.94</v>
      </c>
      <c r="F72" s="15">
        <f t="shared" si="3"/>
        <v>-2225892.06</v>
      </c>
      <c r="G72" s="4"/>
    </row>
    <row r="73" spans="1:7" outlineLevel="7">
      <c r="A73" s="7" t="s">
        <v>34</v>
      </c>
      <c r="B73" s="6" t="s">
        <v>61</v>
      </c>
      <c r="C73" s="6" t="s">
        <v>35</v>
      </c>
      <c r="D73" s="11">
        <v>0</v>
      </c>
      <c r="E73" s="11">
        <v>11406838</v>
      </c>
      <c r="F73" s="15">
        <f t="shared" si="3"/>
        <v>11406838</v>
      </c>
      <c r="G73" s="4"/>
    </row>
    <row r="74" spans="1:7" outlineLevel="7">
      <c r="A74" s="7" t="s">
        <v>56</v>
      </c>
      <c r="B74" s="6" t="s">
        <v>61</v>
      </c>
      <c r="C74" s="6" t="s">
        <v>57</v>
      </c>
      <c r="D74" s="11">
        <v>0</v>
      </c>
      <c r="E74" s="11">
        <v>11406838</v>
      </c>
      <c r="F74" s="15">
        <f t="shared" si="3"/>
        <v>11406838</v>
      </c>
      <c r="G74" s="4"/>
    </row>
    <row r="75" spans="1:7" ht="38.25" outlineLevel="5">
      <c r="A75" s="7" t="s">
        <v>62</v>
      </c>
      <c r="B75" s="6" t="s">
        <v>63</v>
      </c>
      <c r="C75" s="6"/>
      <c r="D75" s="11">
        <v>189000000</v>
      </c>
      <c r="E75" s="11">
        <v>135074643</v>
      </c>
      <c r="F75" s="15">
        <f t="shared" si="3"/>
        <v>-53925357</v>
      </c>
      <c r="G75" s="4"/>
    </row>
    <row r="76" spans="1:7" outlineLevel="6">
      <c r="A76" s="7" t="s">
        <v>64</v>
      </c>
      <c r="B76" s="6" t="s">
        <v>65</v>
      </c>
      <c r="C76" s="6"/>
      <c r="D76" s="11">
        <v>189000000</v>
      </c>
      <c r="E76" s="11">
        <v>135074643</v>
      </c>
      <c r="F76" s="15">
        <f t="shared" si="3"/>
        <v>-53925357</v>
      </c>
      <c r="G76" s="4"/>
    </row>
    <row r="77" spans="1:7" ht="25.5" outlineLevel="7">
      <c r="A77" s="7" t="s">
        <v>66</v>
      </c>
      <c r="B77" s="6" t="s">
        <v>65</v>
      </c>
      <c r="C77" s="6" t="s">
        <v>67</v>
      </c>
      <c r="D77" s="11">
        <v>189000000</v>
      </c>
      <c r="E77" s="11">
        <v>135074643</v>
      </c>
      <c r="F77" s="15">
        <f t="shared" si="3"/>
        <v>-53925357</v>
      </c>
      <c r="G77" s="4"/>
    </row>
    <row r="78" spans="1:7" outlineLevel="7">
      <c r="A78" s="7" t="s">
        <v>68</v>
      </c>
      <c r="B78" s="6" t="s">
        <v>65</v>
      </c>
      <c r="C78" s="6" t="s">
        <v>69</v>
      </c>
      <c r="D78" s="11">
        <v>189000000</v>
      </c>
      <c r="E78" s="11">
        <v>135074643</v>
      </c>
      <c r="F78" s="15">
        <f t="shared" si="3"/>
        <v>-53925357</v>
      </c>
      <c r="G78" s="4"/>
    </row>
    <row r="79" spans="1:7" s="23" customFormat="1" ht="38.25" outlineLevel="7">
      <c r="A79" s="19" t="s">
        <v>163</v>
      </c>
      <c r="B79" s="20" t="s">
        <v>43</v>
      </c>
      <c r="C79" s="20"/>
      <c r="D79" s="21"/>
      <c r="E79" s="21"/>
      <c r="F79" s="16">
        <f>F80</f>
        <v>1510000</v>
      </c>
      <c r="G79" s="22"/>
    </row>
    <row r="80" spans="1:7" ht="25.5" outlineLevel="7">
      <c r="A80" s="7" t="s">
        <v>164</v>
      </c>
      <c r="B80" s="6" t="s">
        <v>74</v>
      </c>
      <c r="C80" s="6"/>
      <c r="D80" s="11"/>
      <c r="E80" s="11"/>
      <c r="F80" s="15">
        <f>F81+F88</f>
        <v>1510000</v>
      </c>
      <c r="G80" s="4"/>
    </row>
    <row r="81" spans="1:7" ht="38.25" outlineLevel="7">
      <c r="A81" s="7" t="s">
        <v>165</v>
      </c>
      <c r="B81" s="6" t="s">
        <v>166</v>
      </c>
      <c r="C81" s="6"/>
      <c r="D81" s="11"/>
      <c r="E81" s="11"/>
      <c r="F81" s="15">
        <v>0</v>
      </c>
      <c r="G81" s="4"/>
    </row>
    <row r="82" spans="1:7" ht="25.5" outlineLevel="6">
      <c r="A82" s="7" t="s">
        <v>105</v>
      </c>
      <c r="B82" s="6" t="s">
        <v>106</v>
      </c>
      <c r="C82" s="6"/>
      <c r="D82" s="11">
        <v>0</v>
      </c>
      <c r="E82" s="11">
        <v>1124805</v>
      </c>
      <c r="F82" s="15">
        <f t="shared" ref="F82:F87" si="4">E82-D82</f>
        <v>1124805</v>
      </c>
      <c r="G82" s="4"/>
    </row>
    <row r="83" spans="1:7" outlineLevel="7">
      <c r="A83" s="7" t="s">
        <v>39</v>
      </c>
      <c r="B83" s="6" t="s">
        <v>106</v>
      </c>
      <c r="C83" s="6" t="s">
        <v>40</v>
      </c>
      <c r="D83" s="11">
        <v>0</v>
      </c>
      <c r="E83" s="11">
        <v>1124805</v>
      </c>
      <c r="F83" s="15">
        <f t="shared" si="4"/>
        <v>1124805</v>
      </c>
      <c r="G83" s="4"/>
    </row>
    <row r="84" spans="1:7" ht="25.5" outlineLevel="7">
      <c r="A84" s="7" t="s">
        <v>41</v>
      </c>
      <c r="B84" s="6" t="s">
        <v>106</v>
      </c>
      <c r="C84" s="6" t="s">
        <v>42</v>
      </c>
      <c r="D84" s="11">
        <v>0</v>
      </c>
      <c r="E84" s="11">
        <v>1124805</v>
      </c>
      <c r="F84" s="15">
        <f t="shared" si="4"/>
        <v>1124805</v>
      </c>
      <c r="G84" s="4"/>
    </row>
    <row r="85" spans="1:7" ht="25.5" outlineLevel="6">
      <c r="A85" s="7" t="s">
        <v>105</v>
      </c>
      <c r="B85" s="6" t="s">
        <v>107</v>
      </c>
      <c r="C85" s="6"/>
      <c r="D85" s="11">
        <v>3202106</v>
      </c>
      <c r="E85" s="11">
        <v>2077301</v>
      </c>
      <c r="F85" s="15">
        <f t="shared" si="4"/>
        <v>-1124805</v>
      </c>
      <c r="G85" s="4"/>
    </row>
    <row r="86" spans="1:7" outlineLevel="7">
      <c r="A86" s="7" t="s">
        <v>39</v>
      </c>
      <c r="B86" s="6" t="s">
        <v>107</v>
      </c>
      <c r="C86" s="6" t="s">
        <v>40</v>
      </c>
      <c r="D86" s="11">
        <v>3202106</v>
      </c>
      <c r="E86" s="11">
        <v>2077301</v>
      </c>
      <c r="F86" s="15">
        <f t="shared" si="4"/>
        <v>-1124805</v>
      </c>
      <c r="G86" s="4"/>
    </row>
    <row r="87" spans="1:7" ht="25.5" outlineLevel="7">
      <c r="A87" s="7" t="s">
        <v>41</v>
      </c>
      <c r="B87" s="6" t="s">
        <v>107</v>
      </c>
      <c r="C87" s="6" t="s">
        <v>42</v>
      </c>
      <c r="D87" s="11">
        <v>3202106</v>
      </c>
      <c r="E87" s="11">
        <v>2077301</v>
      </c>
      <c r="F87" s="15">
        <f t="shared" si="4"/>
        <v>-1124805</v>
      </c>
      <c r="G87" s="4"/>
    </row>
    <row r="88" spans="1:7" ht="38.25" outlineLevel="5">
      <c r="A88" s="7" t="s">
        <v>120</v>
      </c>
      <c r="B88" s="6" t="s">
        <v>121</v>
      </c>
      <c r="C88" s="6"/>
      <c r="D88" s="11">
        <v>0</v>
      </c>
      <c r="E88" s="11">
        <v>1510000</v>
      </c>
      <c r="F88" s="15">
        <f t="shared" ref="F88:F91" si="5">E88-D88</f>
        <v>1510000</v>
      </c>
      <c r="G88" s="4"/>
    </row>
    <row r="89" spans="1:7" ht="25.5" outlineLevel="6">
      <c r="A89" s="7" t="s">
        <v>122</v>
      </c>
      <c r="B89" s="6" t="s">
        <v>123</v>
      </c>
      <c r="C89" s="6"/>
      <c r="D89" s="11">
        <v>0</v>
      </c>
      <c r="E89" s="11">
        <v>1510000</v>
      </c>
      <c r="F89" s="15">
        <f t="shared" si="5"/>
        <v>1510000</v>
      </c>
      <c r="G89" s="4"/>
    </row>
    <row r="90" spans="1:7" outlineLevel="7">
      <c r="A90" s="7" t="s">
        <v>34</v>
      </c>
      <c r="B90" s="6" t="s">
        <v>123</v>
      </c>
      <c r="C90" s="6" t="s">
        <v>35</v>
      </c>
      <c r="D90" s="11">
        <v>0</v>
      </c>
      <c r="E90" s="11">
        <v>1510000</v>
      </c>
      <c r="F90" s="15">
        <f t="shared" si="5"/>
        <v>1510000</v>
      </c>
      <c r="G90" s="4"/>
    </row>
    <row r="91" spans="1:7" outlineLevel="7">
      <c r="A91" s="7" t="s">
        <v>124</v>
      </c>
      <c r="B91" s="6" t="s">
        <v>123</v>
      </c>
      <c r="C91" s="6" t="s">
        <v>125</v>
      </c>
      <c r="D91" s="11">
        <v>0</v>
      </c>
      <c r="E91" s="11">
        <v>1510000</v>
      </c>
      <c r="F91" s="15">
        <f t="shared" si="5"/>
        <v>1510000</v>
      </c>
      <c r="G91" s="4"/>
    </row>
    <row r="92" spans="1:7" s="23" customFormat="1" ht="38.25" outlineLevel="3">
      <c r="A92" s="19" t="s">
        <v>83</v>
      </c>
      <c r="B92" s="20" t="s">
        <v>84</v>
      </c>
      <c r="C92" s="20"/>
      <c r="D92" s="21">
        <v>2813091.01</v>
      </c>
      <c r="E92" s="21">
        <v>2813091.02</v>
      </c>
      <c r="F92" s="16">
        <f>E92-D92</f>
        <v>1.0000000242143869E-2</v>
      </c>
      <c r="G92" s="22"/>
    </row>
    <row r="93" spans="1:7" outlineLevel="5">
      <c r="A93" s="7" t="s">
        <v>85</v>
      </c>
      <c r="B93" s="6" t="s">
        <v>86</v>
      </c>
      <c r="C93" s="6"/>
      <c r="D93" s="11">
        <v>2813091.01</v>
      </c>
      <c r="E93" s="11">
        <v>2813091.02</v>
      </c>
      <c r="F93" s="15">
        <f>E93-D93</f>
        <v>1.0000000242143869E-2</v>
      </c>
      <c r="G93" s="4"/>
    </row>
    <row r="94" spans="1:7" ht="102" outlineLevel="6">
      <c r="A94" s="24" t="s">
        <v>87</v>
      </c>
      <c r="B94" s="6" t="s">
        <v>88</v>
      </c>
      <c r="C94" s="6"/>
      <c r="D94" s="11">
        <v>609580.01</v>
      </c>
      <c r="E94" s="11">
        <v>609580.02</v>
      </c>
      <c r="F94" s="15">
        <f>E94-D94</f>
        <v>1.0000000009313226E-2</v>
      </c>
      <c r="G94" s="4"/>
    </row>
    <row r="95" spans="1:7" ht="25.5" outlineLevel="7">
      <c r="A95" s="7" t="s">
        <v>12</v>
      </c>
      <c r="B95" s="6" t="s">
        <v>88</v>
      </c>
      <c r="C95" s="6" t="s">
        <v>13</v>
      </c>
      <c r="D95" s="11">
        <v>609580.01</v>
      </c>
      <c r="E95" s="11">
        <v>609580.02</v>
      </c>
      <c r="F95" s="15">
        <f>E95-D95</f>
        <v>1.0000000009313226E-2</v>
      </c>
      <c r="G95" s="4"/>
    </row>
    <row r="96" spans="1:7" ht="25.5" outlineLevel="7">
      <c r="A96" s="7" t="s">
        <v>14</v>
      </c>
      <c r="B96" s="6" t="s">
        <v>88</v>
      </c>
      <c r="C96" s="6" t="s">
        <v>15</v>
      </c>
      <c r="D96" s="11">
        <v>609580.01</v>
      </c>
      <c r="E96" s="11">
        <v>609580.02</v>
      </c>
      <c r="F96" s="15">
        <f>E96-D96</f>
        <v>1.0000000009313226E-2</v>
      </c>
      <c r="G96" s="4"/>
    </row>
    <row r="97" spans="1:7" s="23" customFormat="1" ht="25.5" outlineLevel="3">
      <c r="A97" s="19" t="s">
        <v>110</v>
      </c>
      <c r="B97" s="20" t="s">
        <v>111</v>
      </c>
      <c r="C97" s="20"/>
      <c r="D97" s="21">
        <v>39471720</v>
      </c>
      <c r="E97" s="21">
        <v>40791240</v>
      </c>
      <c r="F97" s="16">
        <f t="shared" ref="F97:F111" si="6">E97-D97</f>
        <v>1319520</v>
      </c>
      <c r="G97" s="22"/>
    </row>
    <row r="98" spans="1:7" ht="25.5" outlineLevel="5">
      <c r="A98" s="7" t="s">
        <v>112</v>
      </c>
      <c r="B98" s="6" t="s">
        <v>113</v>
      </c>
      <c r="C98" s="6"/>
      <c r="D98" s="11">
        <v>12925668</v>
      </c>
      <c r="E98" s="11">
        <v>11418462</v>
      </c>
      <c r="F98" s="15">
        <f t="shared" si="6"/>
        <v>-1507206</v>
      </c>
      <c r="G98" s="4"/>
    </row>
    <row r="99" spans="1:7" ht="25.5" outlineLevel="6">
      <c r="A99" s="7" t="s">
        <v>128</v>
      </c>
      <c r="B99" s="6" t="s">
        <v>129</v>
      </c>
      <c r="C99" s="6"/>
      <c r="D99" s="11">
        <v>5820233</v>
      </c>
      <c r="E99" s="11">
        <v>4313027</v>
      </c>
      <c r="F99" s="15">
        <f t="shared" si="6"/>
        <v>-1507206</v>
      </c>
      <c r="G99" s="4"/>
    </row>
    <row r="100" spans="1:7" outlineLevel="7">
      <c r="A100" s="7" t="s">
        <v>39</v>
      </c>
      <c r="B100" s="6" t="s">
        <v>129</v>
      </c>
      <c r="C100" s="6" t="s">
        <v>40</v>
      </c>
      <c r="D100" s="11">
        <v>5815233</v>
      </c>
      <c r="E100" s="11">
        <v>4308027</v>
      </c>
      <c r="F100" s="15">
        <f t="shared" si="6"/>
        <v>-1507206</v>
      </c>
      <c r="G100" s="4"/>
    </row>
    <row r="101" spans="1:7" outlineLevel="7">
      <c r="A101" s="7" t="s">
        <v>108</v>
      </c>
      <c r="B101" s="6" t="s">
        <v>129</v>
      </c>
      <c r="C101" s="6" t="s">
        <v>109</v>
      </c>
      <c r="D101" s="11">
        <v>5815233</v>
      </c>
      <c r="E101" s="11">
        <v>4308027</v>
      </c>
      <c r="F101" s="15">
        <f t="shared" si="6"/>
        <v>-1507206</v>
      </c>
      <c r="G101" s="4"/>
    </row>
    <row r="102" spans="1:7" ht="25.5" outlineLevel="5">
      <c r="A102" s="7" t="s">
        <v>130</v>
      </c>
      <c r="B102" s="6" t="s">
        <v>131</v>
      </c>
      <c r="C102" s="6"/>
      <c r="D102" s="11">
        <v>26546052</v>
      </c>
      <c r="E102" s="11">
        <v>29372778</v>
      </c>
      <c r="F102" s="15">
        <f t="shared" si="6"/>
        <v>2826726</v>
      </c>
      <c r="G102" s="4"/>
    </row>
    <row r="103" spans="1:7" ht="25.5" outlineLevel="6">
      <c r="A103" s="7" t="s">
        <v>128</v>
      </c>
      <c r="B103" s="6" t="s">
        <v>132</v>
      </c>
      <c r="C103" s="6"/>
      <c r="D103" s="11">
        <v>5500000</v>
      </c>
      <c r="E103" s="11">
        <v>6092868</v>
      </c>
      <c r="F103" s="15">
        <f t="shared" si="6"/>
        <v>592868</v>
      </c>
      <c r="G103" s="4"/>
    </row>
    <row r="104" spans="1:7" outlineLevel="7">
      <c r="A104" s="7" t="s">
        <v>39</v>
      </c>
      <c r="B104" s="6" t="s">
        <v>132</v>
      </c>
      <c r="C104" s="6" t="s">
        <v>40</v>
      </c>
      <c r="D104" s="11">
        <v>5500000</v>
      </c>
      <c r="E104" s="11">
        <v>6092868</v>
      </c>
      <c r="F104" s="15">
        <f t="shared" si="6"/>
        <v>592868</v>
      </c>
      <c r="G104" s="4"/>
    </row>
    <row r="105" spans="1:7" outlineLevel="7">
      <c r="A105" s="7" t="s">
        <v>108</v>
      </c>
      <c r="B105" s="6" t="s">
        <v>132</v>
      </c>
      <c r="C105" s="6" t="s">
        <v>109</v>
      </c>
      <c r="D105" s="11">
        <v>5500000</v>
      </c>
      <c r="E105" s="11">
        <v>6092868</v>
      </c>
      <c r="F105" s="15">
        <f t="shared" si="6"/>
        <v>592868</v>
      </c>
      <c r="G105" s="4"/>
    </row>
    <row r="106" spans="1:7" ht="38.25" outlineLevel="6">
      <c r="A106" s="7" t="s">
        <v>133</v>
      </c>
      <c r="B106" s="6" t="s">
        <v>134</v>
      </c>
      <c r="C106" s="6"/>
      <c r="D106" s="11">
        <v>13000000</v>
      </c>
      <c r="E106" s="11">
        <v>13914338</v>
      </c>
      <c r="F106" s="15">
        <f t="shared" si="6"/>
        <v>914338</v>
      </c>
      <c r="G106" s="4"/>
    </row>
    <row r="107" spans="1:7" outlineLevel="7">
      <c r="A107" s="7" t="s">
        <v>39</v>
      </c>
      <c r="B107" s="6" t="s">
        <v>134</v>
      </c>
      <c r="C107" s="6" t="s">
        <v>40</v>
      </c>
      <c r="D107" s="11">
        <v>13000000</v>
      </c>
      <c r="E107" s="11">
        <v>13914338</v>
      </c>
      <c r="F107" s="15">
        <f t="shared" si="6"/>
        <v>914338</v>
      </c>
      <c r="G107" s="4"/>
    </row>
    <row r="108" spans="1:7" outlineLevel="7">
      <c r="A108" s="7" t="s">
        <v>108</v>
      </c>
      <c r="B108" s="6" t="s">
        <v>134</v>
      </c>
      <c r="C108" s="6" t="s">
        <v>109</v>
      </c>
      <c r="D108" s="11">
        <v>13000000</v>
      </c>
      <c r="E108" s="11">
        <v>13914338</v>
      </c>
      <c r="F108" s="15">
        <f t="shared" si="6"/>
        <v>914338</v>
      </c>
      <c r="G108" s="4"/>
    </row>
    <row r="109" spans="1:7" ht="38.25" outlineLevel="6">
      <c r="A109" s="7" t="s">
        <v>135</v>
      </c>
      <c r="B109" s="6" t="s">
        <v>136</v>
      </c>
      <c r="C109" s="6"/>
      <c r="D109" s="11">
        <v>0</v>
      </c>
      <c r="E109" s="11">
        <v>1319520</v>
      </c>
      <c r="F109" s="15">
        <f t="shared" si="6"/>
        <v>1319520</v>
      </c>
      <c r="G109" s="4"/>
    </row>
    <row r="110" spans="1:7" outlineLevel="7">
      <c r="A110" s="7" t="s">
        <v>39</v>
      </c>
      <c r="B110" s="6" t="s">
        <v>136</v>
      </c>
      <c r="C110" s="6" t="s">
        <v>40</v>
      </c>
      <c r="D110" s="11">
        <v>0</v>
      </c>
      <c r="E110" s="11">
        <v>1319520</v>
      </c>
      <c r="F110" s="15">
        <f t="shared" si="6"/>
        <v>1319520</v>
      </c>
      <c r="G110" s="4"/>
    </row>
    <row r="111" spans="1:7" outlineLevel="7">
      <c r="A111" s="7" t="s">
        <v>108</v>
      </c>
      <c r="B111" s="6" t="s">
        <v>136</v>
      </c>
      <c r="C111" s="6" t="s">
        <v>109</v>
      </c>
      <c r="D111" s="11">
        <v>0</v>
      </c>
      <c r="E111" s="11">
        <v>1319520</v>
      </c>
      <c r="F111" s="15">
        <f t="shared" si="6"/>
        <v>1319520</v>
      </c>
      <c r="G111" s="4"/>
    </row>
    <row r="112" spans="1:7" s="23" customFormat="1" ht="38.25" outlineLevel="3">
      <c r="A112" s="19" t="s">
        <v>114</v>
      </c>
      <c r="B112" s="20" t="s">
        <v>115</v>
      </c>
      <c r="C112" s="20"/>
      <c r="D112" s="21">
        <v>2650000</v>
      </c>
      <c r="E112" s="21">
        <v>3250000</v>
      </c>
      <c r="F112" s="16">
        <f>E112-D112</f>
        <v>600000</v>
      </c>
      <c r="G112" s="22"/>
    </row>
    <row r="113" spans="1:7" ht="25.5" outlineLevel="5">
      <c r="A113" s="7" t="s">
        <v>116</v>
      </c>
      <c r="B113" s="6" t="s">
        <v>117</v>
      </c>
      <c r="C113" s="6"/>
      <c r="D113" s="11">
        <v>2650000</v>
      </c>
      <c r="E113" s="11">
        <v>3250000</v>
      </c>
      <c r="F113" s="15">
        <f>E113-D113</f>
        <v>600000</v>
      </c>
      <c r="G113" s="4"/>
    </row>
    <row r="114" spans="1:7" ht="38.25" outlineLevel="6">
      <c r="A114" s="7" t="s">
        <v>118</v>
      </c>
      <c r="B114" s="6" t="s">
        <v>119</v>
      </c>
      <c r="C114" s="6"/>
      <c r="D114" s="11">
        <v>2650000</v>
      </c>
      <c r="E114" s="11">
        <v>3250000</v>
      </c>
      <c r="F114" s="15">
        <f>E114-D114</f>
        <v>600000</v>
      </c>
      <c r="G114" s="4"/>
    </row>
    <row r="115" spans="1:7" ht="25.5" outlineLevel="7">
      <c r="A115" s="7" t="s">
        <v>44</v>
      </c>
      <c r="B115" s="6" t="s">
        <v>119</v>
      </c>
      <c r="C115" s="6" t="s">
        <v>45</v>
      </c>
      <c r="D115" s="11">
        <v>2650000</v>
      </c>
      <c r="E115" s="11">
        <v>3250000</v>
      </c>
      <c r="F115" s="15">
        <f>E115-D115</f>
        <v>600000</v>
      </c>
      <c r="G115" s="4"/>
    </row>
    <row r="116" spans="1:7" ht="25.5" outlineLevel="7">
      <c r="A116" s="7" t="s">
        <v>46</v>
      </c>
      <c r="B116" s="6" t="s">
        <v>119</v>
      </c>
      <c r="C116" s="6" t="s">
        <v>47</v>
      </c>
      <c r="D116" s="11">
        <v>2650000</v>
      </c>
      <c r="E116" s="11">
        <v>3250000</v>
      </c>
      <c r="F116" s="15">
        <f>E116-D116</f>
        <v>600000</v>
      </c>
      <c r="G116" s="4"/>
    </row>
    <row r="117" spans="1:7" s="23" customFormat="1" ht="38.25" outlineLevel="3">
      <c r="A117" s="19" t="s">
        <v>10</v>
      </c>
      <c r="B117" s="20" t="s">
        <v>11</v>
      </c>
      <c r="C117" s="20"/>
      <c r="D117" s="21">
        <v>39706124</v>
      </c>
      <c r="E117" s="21">
        <v>40299836</v>
      </c>
      <c r="F117" s="16">
        <f>F118+F121+F129</f>
        <v>593712</v>
      </c>
      <c r="G117" s="22"/>
    </row>
    <row r="118" spans="1:7" ht="25.5" outlineLevel="6">
      <c r="A118" s="7" t="s">
        <v>18</v>
      </c>
      <c r="B118" s="6" t="s">
        <v>19</v>
      </c>
      <c r="C118" s="6"/>
      <c r="D118" s="11">
        <v>0</v>
      </c>
      <c r="E118" s="11">
        <v>593712</v>
      </c>
      <c r="F118" s="15">
        <f t="shared" ref="F118:F139" si="7">E118-D118</f>
        <v>593712</v>
      </c>
      <c r="G118" s="4"/>
    </row>
    <row r="119" spans="1:7" ht="51" outlineLevel="7">
      <c r="A119" s="7" t="s">
        <v>6</v>
      </c>
      <c r="B119" s="6" t="s">
        <v>19</v>
      </c>
      <c r="C119" s="6" t="s">
        <v>7</v>
      </c>
      <c r="D119" s="11">
        <v>0</v>
      </c>
      <c r="E119" s="11">
        <v>593712</v>
      </c>
      <c r="F119" s="15">
        <f t="shared" si="7"/>
        <v>593712</v>
      </c>
      <c r="G119" s="4"/>
    </row>
    <row r="120" spans="1:7" ht="25.5" outlineLevel="7">
      <c r="A120" s="7" t="s">
        <v>8</v>
      </c>
      <c r="B120" s="6" t="s">
        <v>19</v>
      </c>
      <c r="C120" s="6" t="s">
        <v>9</v>
      </c>
      <c r="D120" s="11">
        <v>0</v>
      </c>
      <c r="E120" s="11">
        <v>593712</v>
      </c>
      <c r="F120" s="15">
        <f t="shared" si="7"/>
        <v>593712</v>
      </c>
      <c r="G120" s="4"/>
    </row>
    <row r="121" spans="1:7" outlineLevel="5">
      <c r="A121" s="7" t="s">
        <v>28</v>
      </c>
      <c r="B121" s="6" t="s">
        <v>29</v>
      </c>
      <c r="C121" s="6"/>
      <c r="D121" s="11">
        <v>500000</v>
      </c>
      <c r="E121" s="11">
        <v>378275.2</v>
      </c>
      <c r="F121" s="15">
        <f>F122</f>
        <v>1.4551915228366852E-11</v>
      </c>
      <c r="G121" s="4"/>
    </row>
    <row r="122" spans="1:7" outlineLevel="6">
      <c r="A122" s="7" t="s">
        <v>30</v>
      </c>
      <c r="B122" s="6" t="s">
        <v>31</v>
      </c>
      <c r="C122" s="6"/>
      <c r="D122" s="11">
        <v>500000</v>
      </c>
      <c r="E122" s="11">
        <v>378275.2</v>
      </c>
      <c r="F122" s="15">
        <f>F123+F127+F125</f>
        <v>1.4551915228366852E-11</v>
      </c>
      <c r="G122" s="4"/>
    </row>
    <row r="123" spans="1:7" ht="25.5" outlineLevel="7">
      <c r="A123" s="7" t="s">
        <v>12</v>
      </c>
      <c r="B123" s="6" t="s">
        <v>31</v>
      </c>
      <c r="C123" s="6" t="s">
        <v>13</v>
      </c>
      <c r="D123" s="11">
        <v>0</v>
      </c>
      <c r="E123" s="11">
        <v>74100</v>
      </c>
      <c r="F123" s="15">
        <v>106724.8</v>
      </c>
      <c r="G123" s="4"/>
    </row>
    <row r="124" spans="1:7" ht="25.5" outlineLevel="7">
      <c r="A124" s="7" t="s">
        <v>14</v>
      </c>
      <c r="B124" s="6" t="s">
        <v>31</v>
      </c>
      <c r="C124" s="6" t="s">
        <v>15</v>
      </c>
      <c r="D124" s="11">
        <v>0</v>
      </c>
      <c r="E124" s="11">
        <v>74100</v>
      </c>
      <c r="F124" s="15">
        <v>106724.8</v>
      </c>
      <c r="G124" s="4"/>
    </row>
    <row r="125" spans="1:7" outlineLevel="7">
      <c r="A125" s="7" t="s">
        <v>39</v>
      </c>
      <c r="B125" s="6" t="s">
        <v>31</v>
      </c>
      <c r="C125" s="6" t="s">
        <v>40</v>
      </c>
      <c r="D125" s="11">
        <v>0</v>
      </c>
      <c r="E125" s="11">
        <v>15000</v>
      </c>
      <c r="F125" s="15">
        <f>E125-D125</f>
        <v>15000</v>
      </c>
      <c r="G125" s="4"/>
    </row>
    <row r="126" spans="1:7" ht="25.5" outlineLevel="7">
      <c r="A126" s="7" t="s">
        <v>41</v>
      </c>
      <c r="B126" s="6" t="s">
        <v>31</v>
      </c>
      <c r="C126" s="6" t="s">
        <v>42</v>
      </c>
      <c r="D126" s="11">
        <v>0</v>
      </c>
      <c r="E126" s="11">
        <v>15000</v>
      </c>
      <c r="F126" s="15">
        <f>E126-D126</f>
        <v>15000</v>
      </c>
      <c r="G126" s="4"/>
    </row>
    <row r="127" spans="1:7" outlineLevel="7">
      <c r="A127" s="7" t="s">
        <v>16</v>
      </c>
      <c r="B127" s="6" t="s">
        <v>31</v>
      </c>
      <c r="C127" s="6" t="s">
        <v>17</v>
      </c>
      <c r="D127" s="11">
        <v>500000</v>
      </c>
      <c r="E127" s="11">
        <v>378275.2</v>
      </c>
      <c r="F127" s="15">
        <f>E127-D127</f>
        <v>-121724.79999999999</v>
      </c>
      <c r="G127" s="4"/>
    </row>
    <row r="128" spans="1:7" outlineLevel="7">
      <c r="A128" s="7" t="s">
        <v>32</v>
      </c>
      <c r="B128" s="6" t="s">
        <v>31</v>
      </c>
      <c r="C128" s="6" t="s">
        <v>33</v>
      </c>
      <c r="D128" s="11">
        <v>500000</v>
      </c>
      <c r="E128" s="11">
        <v>378275.2</v>
      </c>
      <c r="F128" s="15">
        <f>E128-D128</f>
        <v>-121724.79999999999</v>
      </c>
      <c r="G128" s="4"/>
    </row>
    <row r="129" spans="1:7" ht="25.5" outlineLevel="7">
      <c r="A129" s="7" t="s">
        <v>169</v>
      </c>
      <c r="B129" s="6" t="s">
        <v>170</v>
      </c>
      <c r="C129" s="6"/>
      <c r="D129" s="11"/>
      <c r="E129" s="11"/>
      <c r="F129" s="15">
        <v>0</v>
      </c>
      <c r="G129" s="4"/>
    </row>
    <row r="130" spans="1:7" ht="63.75" outlineLevel="7">
      <c r="A130" s="24" t="s">
        <v>171</v>
      </c>
      <c r="B130" s="6" t="s">
        <v>36</v>
      </c>
      <c r="C130" s="6"/>
      <c r="D130" s="11"/>
      <c r="E130" s="11"/>
      <c r="F130" s="15">
        <v>0</v>
      </c>
      <c r="G130" s="4"/>
    </row>
    <row r="131" spans="1:7" ht="51" outlineLevel="7">
      <c r="A131" s="7" t="s">
        <v>6</v>
      </c>
      <c r="B131" s="6" t="s">
        <v>36</v>
      </c>
      <c r="C131" s="6" t="s">
        <v>7</v>
      </c>
      <c r="D131" s="11">
        <v>524653</v>
      </c>
      <c r="E131" s="11">
        <v>858873</v>
      </c>
      <c r="F131" s="15">
        <f>E131-D131</f>
        <v>334220</v>
      </c>
      <c r="G131" s="4"/>
    </row>
    <row r="132" spans="1:7" ht="25.5" outlineLevel="7">
      <c r="A132" s="7" t="s">
        <v>8</v>
      </c>
      <c r="B132" s="6" t="s">
        <v>36</v>
      </c>
      <c r="C132" s="6" t="s">
        <v>9</v>
      </c>
      <c r="D132" s="11">
        <v>524653</v>
      </c>
      <c r="E132" s="11">
        <v>858873</v>
      </c>
      <c r="F132" s="15">
        <f>E132-D132</f>
        <v>334220</v>
      </c>
      <c r="G132" s="4"/>
    </row>
    <row r="133" spans="1:7" ht="25.5" outlineLevel="7">
      <c r="A133" s="7" t="s">
        <v>12</v>
      </c>
      <c r="B133" s="6" t="s">
        <v>36</v>
      </c>
      <c r="C133" s="6" t="s">
        <v>13</v>
      </c>
      <c r="D133" s="11">
        <v>355261</v>
      </c>
      <c r="E133" s="11">
        <v>21041</v>
      </c>
      <c r="F133" s="15">
        <f>E133-D133</f>
        <v>-334220</v>
      </c>
      <c r="G133" s="4"/>
    </row>
    <row r="134" spans="1:7" ht="25.5" outlineLevel="7">
      <c r="A134" s="7" t="s">
        <v>14</v>
      </c>
      <c r="B134" s="6" t="s">
        <v>36</v>
      </c>
      <c r="C134" s="6" t="s">
        <v>15</v>
      </c>
      <c r="D134" s="11">
        <v>355261</v>
      </c>
      <c r="E134" s="11">
        <v>21041</v>
      </c>
      <c r="F134" s="15">
        <f>E134-D134</f>
        <v>-334220</v>
      </c>
      <c r="G134" s="4"/>
    </row>
    <row r="135" spans="1:7" s="23" customFormat="1" outlineLevel="3">
      <c r="A135" s="19" t="s">
        <v>20</v>
      </c>
      <c r="B135" s="20" t="s">
        <v>21</v>
      </c>
      <c r="C135" s="20"/>
      <c r="D135" s="21">
        <v>2171243</v>
      </c>
      <c r="E135" s="21">
        <v>3235243</v>
      </c>
      <c r="F135" s="16">
        <f t="shared" si="7"/>
        <v>1064000</v>
      </c>
      <c r="G135" s="22"/>
    </row>
    <row r="136" spans="1:7" ht="38.25" outlineLevel="5">
      <c r="A136" s="7" t="s">
        <v>24</v>
      </c>
      <c r="B136" s="6" t="s">
        <v>25</v>
      </c>
      <c r="C136" s="6"/>
      <c r="D136" s="11">
        <v>0</v>
      </c>
      <c r="E136" s="11">
        <v>1064000</v>
      </c>
      <c r="F136" s="15">
        <f t="shared" si="7"/>
        <v>1064000</v>
      </c>
      <c r="G136" s="4"/>
    </row>
    <row r="137" spans="1:7" ht="25.5" outlineLevel="6">
      <c r="A137" s="7" t="s">
        <v>26</v>
      </c>
      <c r="B137" s="6" t="s">
        <v>27</v>
      </c>
      <c r="C137" s="6"/>
      <c r="D137" s="11">
        <v>0</v>
      </c>
      <c r="E137" s="11">
        <v>1064000</v>
      </c>
      <c r="F137" s="15">
        <f t="shared" si="7"/>
        <v>1064000</v>
      </c>
      <c r="G137" s="4"/>
    </row>
    <row r="138" spans="1:7" outlineLevel="7">
      <c r="A138" s="7" t="s">
        <v>16</v>
      </c>
      <c r="B138" s="6" t="s">
        <v>27</v>
      </c>
      <c r="C138" s="6" t="s">
        <v>17</v>
      </c>
      <c r="D138" s="11">
        <v>0</v>
      </c>
      <c r="E138" s="11">
        <v>1064000</v>
      </c>
      <c r="F138" s="15">
        <f t="shared" si="7"/>
        <v>1064000</v>
      </c>
      <c r="G138" s="4"/>
    </row>
    <row r="139" spans="1:7" outlineLevel="7">
      <c r="A139" s="7" t="s">
        <v>22</v>
      </c>
      <c r="B139" s="6" t="s">
        <v>27</v>
      </c>
      <c r="C139" s="6" t="s">
        <v>23</v>
      </c>
      <c r="D139" s="11">
        <v>0</v>
      </c>
      <c r="E139" s="11">
        <v>1064000</v>
      </c>
      <c r="F139" s="15">
        <f t="shared" si="7"/>
        <v>1064000</v>
      </c>
      <c r="G139" s="4"/>
    </row>
    <row r="140" spans="1:7" ht="18.75" customHeight="1">
      <c r="A140" s="17" t="s">
        <v>158</v>
      </c>
      <c r="B140" s="8"/>
      <c r="C140" s="8"/>
      <c r="D140" s="12">
        <v>626306574.63</v>
      </c>
      <c r="E140" s="12">
        <v>591915531.65999997</v>
      </c>
      <c r="F140" s="18">
        <f>F11+F16+F30+F42+F63+F79+F92+F97+F112+F117+F135</f>
        <v>-34391042.969999999</v>
      </c>
      <c r="G140" s="4"/>
    </row>
    <row r="141" spans="1:7" ht="15.75" customHeight="1">
      <c r="A141" s="9"/>
      <c r="B141" s="9"/>
      <c r="C141" s="9"/>
      <c r="D141" s="13"/>
      <c r="E141" s="13"/>
      <c r="F141" s="13"/>
      <c r="G141" s="2"/>
    </row>
    <row r="142" spans="1:7" ht="15.75" customHeight="1">
      <c r="A142" s="32"/>
      <c r="B142" s="33"/>
      <c r="C142" s="32"/>
      <c r="D142" s="33"/>
      <c r="E142" s="33"/>
      <c r="F142" s="33"/>
      <c r="G142" s="33"/>
    </row>
    <row r="143" spans="1:7" ht="15.75" customHeight="1"/>
    <row r="144" spans="1:7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</sheetData>
  <mergeCells count="15">
    <mergeCell ref="A7:F7"/>
    <mergeCell ref="A142:B142"/>
    <mergeCell ref="C142:G142"/>
    <mergeCell ref="A8:A9"/>
    <mergeCell ref="B8:B9"/>
    <mergeCell ref="C8:C9"/>
    <mergeCell ref="D8:D9"/>
    <mergeCell ref="E8:E9"/>
    <mergeCell ref="F8:F9"/>
    <mergeCell ref="A6:F6"/>
    <mergeCell ref="B1:F1"/>
    <mergeCell ref="A2:F2"/>
    <mergeCell ref="A3:F3"/>
    <mergeCell ref="A4:F4"/>
    <mergeCell ref="A5:F5"/>
  </mergeCells>
  <pageMargins left="0.39370078740157483" right="0.19685039370078741" top="0.39370078740157483" bottom="0.19685039370078741" header="0.39370078740157483" footer="0.39370078740157483"/>
  <pageSetup paperSize="9"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628A5EF-2915-4442-A86A-7D239DC5E9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Aleksashina</cp:lastModifiedBy>
  <cp:lastPrinted>2020-05-06T12:30:57Z</cp:lastPrinted>
  <dcterms:created xsi:type="dcterms:W3CDTF">2020-04-21T17:55:43Z</dcterms:created>
  <dcterms:modified xsi:type="dcterms:W3CDTF">2020-05-08T09:20:05Z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№6)(2).xlsx</vt:lpwstr>
  </property>
  <property fmtid="{D5CDD505-2E9C-101B-9397-08002B2CF9AE}" pid="3" name="Название отчета">
    <vt:lpwstr>Аналитический отчет по исполнению бюджета (Приложение №6)(2).xlsx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19.2.2804.408554575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