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795" windowHeight="11820"/>
  </bookViews>
  <sheets>
    <sheet name="Лист 1" sheetId="1" r:id="rId1"/>
  </sheets>
  <definedNames>
    <definedName name="_xlnm.Print_Titles" localSheetId="0">'Лист 1'!$3:$4</definedName>
  </definedNames>
  <calcPr calcId="144525"/>
</workbook>
</file>

<file path=xl/calcChain.xml><?xml version="1.0" encoding="utf-8"?>
<calcChain xmlns="http://schemas.openxmlformats.org/spreadsheetml/2006/main">
  <c r="H22" i="1" l="1"/>
  <c r="G22" i="1"/>
  <c r="G11" i="1" l="1"/>
  <c r="D47" i="1" l="1"/>
  <c r="D45" i="1"/>
  <c r="D41" i="1"/>
  <c r="D38" i="1"/>
  <c r="D31" i="1"/>
  <c r="D27" i="1"/>
  <c r="D5" i="1" s="1"/>
  <c r="D20" i="1"/>
  <c r="D15" i="1"/>
  <c r="D13" i="1"/>
  <c r="D6" i="1"/>
  <c r="G40" i="1" l="1"/>
  <c r="H40" i="1"/>
  <c r="E13" i="1"/>
  <c r="H48" i="1" l="1"/>
  <c r="H46" i="1"/>
  <c r="H44" i="1"/>
  <c r="H43" i="1"/>
  <c r="H42" i="1"/>
  <c r="H39" i="1"/>
  <c r="H37" i="1"/>
  <c r="H35" i="1"/>
  <c r="H34" i="1"/>
  <c r="H33" i="1"/>
  <c r="H32" i="1"/>
  <c r="H30" i="1"/>
  <c r="H29" i="1"/>
  <c r="H28" i="1"/>
  <c r="H26" i="1"/>
  <c r="H25" i="1"/>
  <c r="H24" i="1"/>
  <c r="H18" i="1"/>
  <c r="H17" i="1"/>
  <c r="H16" i="1"/>
  <c r="H14" i="1"/>
  <c r="H12" i="1"/>
  <c r="H10" i="1"/>
  <c r="H8" i="1"/>
  <c r="H7" i="1"/>
  <c r="G48" i="1"/>
  <c r="G46" i="1"/>
  <c r="G44" i="1"/>
  <c r="G43" i="1"/>
  <c r="G42" i="1"/>
  <c r="G39" i="1"/>
  <c r="G37" i="1"/>
  <c r="G36" i="1"/>
  <c r="G35" i="1"/>
  <c r="G34" i="1"/>
  <c r="G33" i="1"/>
  <c r="G32" i="1"/>
  <c r="G30" i="1"/>
  <c r="G29" i="1"/>
  <c r="G28" i="1"/>
  <c r="G26" i="1"/>
  <c r="G25" i="1"/>
  <c r="G24" i="1"/>
  <c r="G23" i="1"/>
  <c r="G21" i="1"/>
  <c r="G19" i="1"/>
  <c r="G18" i="1"/>
  <c r="G17" i="1"/>
  <c r="G16" i="1"/>
  <c r="G14" i="1"/>
  <c r="G12" i="1"/>
  <c r="G10" i="1"/>
  <c r="G9" i="1"/>
  <c r="G8" i="1"/>
  <c r="G7" i="1"/>
  <c r="F47" i="1" l="1"/>
  <c r="E47" i="1"/>
  <c r="F45" i="1"/>
  <c r="E45" i="1"/>
  <c r="F41" i="1"/>
  <c r="E41" i="1"/>
  <c r="F38" i="1"/>
  <c r="E38" i="1"/>
  <c r="F31" i="1"/>
  <c r="E31" i="1"/>
  <c r="F27" i="1"/>
  <c r="E27" i="1"/>
  <c r="F20" i="1"/>
  <c r="E20" i="1"/>
  <c r="F15" i="1"/>
  <c r="E15" i="1"/>
  <c r="F13" i="1"/>
  <c r="F6" i="1"/>
  <c r="E6" i="1"/>
  <c r="F5" i="1" l="1"/>
  <c r="E5" i="1"/>
  <c r="G6" i="1"/>
  <c r="H6" i="1"/>
  <c r="H13" i="1"/>
  <c r="G13" i="1"/>
  <c r="H20" i="1"/>
  <c r="G20" i="1"/>
  <c r="G38" i="1"/>
  <c r="H38" i="1"/>
  <c r="H41" i="1"/>
  <c r="G41" i="1"/>
  <c r="H15" i="1"/>
  <c r="G15" i="1"/>
  <c r="G27" i="1"/>
  <c r="H27" i="1"/>
  <c r="H31" i="1"/>
  <c r="G31" i="1"/>
  <c r="H45" i="1"/>
  <c r="G45" i="1"/>
  <c r="H47" i="1"/>
  <c r="G47" i="1"/>
  <c r="H5" i="1" l="1"/>
  <c r="G5" i="1"/>
</calcChain>
</file>

<file path=xl/sharedStrings.xml><?xml version="1.0" encoding="utf-8"?>
<sst xmlns="http://schemas.openxmlformats.org/spreadsheetml/2006/main" count="147" uniqueCount="71">
  <si>
    <t>Р</t>
  </si>
  <si>
    <t>П</t>
  </si>
  <si>
    <t>ВСЕГО</t>
  </si>
  <si>
    <t>01</t>
  </si>
  <si>
    <t>00</t>
  </si>
  <si>
    <t>ОБЩЕГОСУДАРСТВЕННЫЕ ВОПРОСЫ</t>
  </si>
  <si>
    <t>02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</si>
  <si>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</si>
  <si>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</si>
  <si>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</si>
  <si>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</si>
  <si>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05</t>
  </si>
  <si>
    <t>Судебная система</t>
  </si>
  <si>
    <t>06</t>
  </si>
  <si>
    <t>Обеспечение деятельности финансовых, налоговых и таможенных органов и органов финансового (финансово-бюджетного)  надзора</t>
  </si>
  <si>
    <t>07</t>
  </si>
  <si>
    <t>10</t>
  </si>
  <si>
    <t>13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</si>
  <si>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</si>
  <si>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</si>
  <si>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</si>
  <si>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</si>
  <si>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Органы юстиции</t>
  </si>
  <si>
    <t>09</t>
  </si>
  <si>
    <t>14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</si>
  <si>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</si>
  <si>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</si>
  <si>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</si>
  <si>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08</t>
  </si>
  <si>
    <t>Транспорт</t>
  </si>
  <si>
    <t>Дорожное хозяйство (дорожные фонды)</t>
  </si>
  <si>
    <t>Связь и информатика</t>
  </si>
  <si>
    <t>12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</si>
  <si>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</si>
  <si>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</si>
  <si>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</si>
  <si>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</si>
  <si>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</si>
  <si>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</si>
  <si>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</si>
  <si>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</si>
  <si>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</si>
  <si>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</si>
  <si>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</si>
  <si>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</si>
  <si>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</si>
  <si>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</si>
  <si>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</si>
  <si>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</si>
  <si>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</si>
  <si>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</si>
  <si>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11</t>
  </si>
  <si>
    <t>ФИЗИЧЕСКАЯ КУЛЬТУРА И СПОРТ</t>
  </si>
  <si>
    <t xml:space="preserve">Физическая культура </t>
  </si>
  <si>
    <t>СРЕДСТВА МАССОВОЙ ИНФОРМАЦИИ</t>
  </si>
  <si>
    <t>Периодическая печать и издательства</t>
  </si>
  <si>
    <t>% исполнения</t>
  </si>
  <si>
    <t>Наименование разделов, подразделов</t>
  </si>
  <si>
    <t>Резервные фонды</t>
  </si>
  <si>
    <t xml:space="preserve">Молодежная политика </t>
  </si>
  <si>
    <t>Уточненный годовой план</t>
  </si>
  <si>
    <t>Исполнено за I квартал 2021 года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</si>
  <si>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</si>
  <si>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</si>
  <si>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Сведения об исполнении расходов консолидированного бюджета Мещовского района по разделам и подразделам классификации расходов бюджетов за I квартал 2022 года в сравнении с соответствующим периодом 2021 года</t>
  </si>
  <si>
    <t>Темп роста к соответствующему периоду 2021 года, %</t>
  </si>
  <si>
    <t>Исполнено за I квартал 2022 года</t>
  </si>
  <si>
    <t>2022 год</t>
  </si>
  <si>
    <t>(рублей)</t>
  </si>
  <si>
    <t>Водное хозяйство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</si>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</sst>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0.0"/>
    <numFmt numFmtId="166" formatCode="#,##0.0"/>
  </numFmts>
  <fonts count="29" x14ac:knownFonts="1">
    <font>
      <sz val="10"/>
      <color rgb="FF000000"/>
      <name val="Times New Roman"/>
      <family val="1"/>
      <charset val="204"/>
    </font>
    <font>
      <sz val="12"/>
      <name val="Arial Cyr"/>
      <charset val="204"/>
    </font>
    <font>
      <sz val="10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color indexed="24"/>
      <name val="Times New Roman Cyr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 Cyr"/>
      <charset val="204"/>
    </font>
    <font>
      <b/>
      <sz val="9"/>
      <name val="Times New Roman Cyr"/>
      <charset val="204"/>
    </font>
    <font>
      <b/>
      <sz val="13"/>
      <name val="Times New Roman Cyr"/>
      <charset val="204"/>
    </font>
    <font>
      <b/>
      <sz val="12"/>
      <color indexed="32"/>
      <name val="Arial Cyr"/>
      <family val="2"/>
      <charset val="204"/>
    </font>
    <font>
      <b/>
      <sz val="11"/>
      <name val="Times New Roman Cyr"/>
      <charset val="204"/>
    </font>
    <font>
      <sz val="11"/>
      <name val="Times New Roman Cyr"/>
      <charset val="204"/>
    </font>
    <font>
      <sz val="11"/>
      <name val="Times New Roman Cyr"/>
      <family val="1"/>
      <charset val="204"/>
    </font>
    <font>
      <sz val="10"/>
      <name val="Times New Roman Cyr"/>
      <charset val="204"/>
    </font>
    <font>
      <sz val="12"/>
      <color indexed="32"/>
      <name val="Arial Cyr"/>
      <family val="2"/>
      <charset val="204"/>
    </font>
    <font>
      <i/>
      <sz val="11"/>
      <color indexed="32"/>
      <name val="Arial Cyr"/>
      <family val="2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2"/>
      <color rgb="FF000000"/>
      <name val="Times New Roman"/>
      <family val="2"/>
    </font>
    <font>
      <sz val="12"/>
      <color rgb="FF000000"/>
      <name val="Times New Roman"/>
      <family val="2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4"/>
      <name val="Times New Roman Cyr"/>
      <family val="1"/>
      <charset val="204"/>
    </font>
    <font>
      <sz val="14"/>
      <name val="Arial Cyr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>
      <alignment vertical="top" wrapText="1"/>
    </xf>
    <xf numFmtId="0" fontId="17" fillId="0" borderId="0"/>
    <xf numFmtId="0" fontId="17" fillId="0" borderId="0"/>
    <xf numFmtId="0" fontId="18" fillId="0" borderId="0"/>
    <xf numFmtId="0" fontId="18" fillId="0" borderId="0"/>
    <xf numFmtId="0" fontId="17" fillId="0" borderId="0"/>
    <xf numFmtId="0" fontId="19" fillId="2" borderId="0"/>
    <xf numFmtId="0" fontId="20" fillId="3" borderId="4">
      <alignment horizontal="center" vertical="center" wrapText="1"/>
    </xf>
    <xf numFmtId="0" fontId="20" fillId="3" borderId="4">
      <alignment horizontal="center" vertical="center" shrinkToFit="1"/>
    </xf>
    <xf numFmtId="49" fontId="20" fillId="3" borderId="4">
      <alignment horizontal="left" vertical="center" wrapText="1"/>
    </xf>
    <xf numFmtId="49" fontId="21" fillId="3" borderId="4">
      <alignment horizontal="left" vertical="center" wrapText="1"/>
    </xf>
    <xf numFmtId="0" fontId="20" fillId="3" borderId="4">
      <alignment horizontal="left"/>
    </xf>
    <xf numFmtId="0" fontId="22" fillId="0" borderId="5"/>
    <xf numFmtId="49" fontId="20" fillId="3" borderId="4">
      <alignment horizontal="center" vertical="center" wrapText="1"/>
    </xf>
    <xf numFmtId="49" fontId="21" fillId="3" borderId="4">
      <alignment horizontal="center" vertical="center" wrapText="1"/>
    </xf>
    <xf numFmtId="0" fontId="19" fillId="0" borderId="0"/>
    <xf numFmtId="0" fontId="22" fillId="0" borderId="0">
      <alignment horizontal="left" wrapText="1"/>
    </xf>
    <xf numFmtId="4" fontId="20" fillId="3" borderId="4">
      <alignment horizontal="right" vertical="center" shrinkToFit="1"/>
    </xf>
    <xf numFmtId="4" fontId="21" fillId="3" borderId="4">
      <alignment horizontal="right" vertical="center" shrinkToFit="1"/>
    </xf>
    <xf numFmtId="4" fontId="21" fillId="3" borderId="4">
      <alignment horizontal="right" vertical="top" shrinkToFit="1"/>
    </xf>
    <xf numFmtId="4" fontId="20" fillId="3" borderId="4">
      <alignment horizontal="right" vertical="top" shrinkToFit="1"/>
    </xf>
    <xf numFmtId="0" fontId="22" fillId="0" borderId="0">
      <alignment horizontal="left" vertical="top" wrapText="1"/>
    </xf>
    <xf numFmtId="0" fontId="23" fillId="0" borderId="0">
      <alignment horizontal="center" wrapText="1"/>
    </xf>
    <xf numFmtId="0" fontId="23" fillId="0" borderId="0">
      <alignment horizontal="center"/>
    </xf>
    <xf numFmtId="0" fontId="22" fillId="0" borderId="0">
      <alignment wrapText="1"/>
    </xf>
    <xf numFmtId="0" fontId="22" fillId="0" borderId="0">
      <alignment horizontal="right"/>
    </xf>
    <xf numFmtId="0" fontId="22" fillId="0" borderId="0"/>
    <xf numFmtId="0" fontId="22" fillId="0" borderId="6"/>
    <xf numFmtId="165" fontId="9" fillId="0" borderId="1">
      <alignment wrapText="1"/>
    </xf>
    <xf numFmtId="165" fontId="14" fillId="0" borderId="2" applyBorder="0">
      <alignment wrapText="1"/>
    </xf>
    <xf numFmtId="165" fontId="15" fillId="0" borderId="2" applyBorder="0">
      <alignment wrapText="1"/>
    </xf>
    <xf numFmtId="0" fontId="1" fillId="0" borderId="0"/>
    <xf numFmtId="0" fontId="16" fillId="0" borderId="0">
      <alignment vertical="top" wrapText="1"/>
    </xf>
    <xf numFmtId="164" fontId="24" fillId="0" borderId="0">
      <alignment vertical="top" wrapText="1"/>
    </xf>
    <xf numFmtId="0" fontId="17" fillId="0" borderId="0"/>
    <xf numFmtId="1" fontId="4" fillId="0" borderId="0"/>
    <xf numFmtId="0" fontId="16" fillId="0" borderId="0">
      <alignment vertical="top" wrapText="1"/>
    </xf>
  </cellStyleXfs>
  <cellXfs count="43">
    <xf numFmtId="0" fontId="0" fillId="0" borderId="0" xfId="0">
      <alignment vertical="top" wrapText="1"/>
    </xf>
    <xf numFmtId="0" fontId="2" fillId="0" borderId="0" xfId="31" applyFont="1" applyFill="1" applyBorder="1" applyAlignment="1">
      <alignment vertical="center" wrapText="1"/>
    </xf>
    <xf numFmtId="0" fontId="3" fillId="0" borderId="0" xfId="31" applyFont="1" applyFill="1"/>
    <xf numFmtId="0" fontId="0" fillId="0" borderId="0" xfId="0" applyFont="1" applyFill="1" applyBorder="1" applyAlignment="1">
      <alignment horizontal="right"/>
    </xf>
    <xf numFmtId="165" fontId="10" fillId="0" borderId="3" xfId="28" quotePrefix="1" applyNumberFormat="1" applyFont="1" applyFill="1" applyBorder="1" applyAlignment="1">
      <alignment vertical="top" wrapText="1"/>
    </xf>
    <xf numFmtId="49" fontId="10" fillId="0" borderId="3" xfId="28" applyNumberFormat="1" applyFont="1" applyFill="1" applyBorder="1" applyAlignment="1">
      <alignment vertical="top" wrapText="1"/>
    </xf>
    <xf numFmtId="165" fontId="10" fillId="0" borderId="3" xfId="28" applyNumberFormat="1" applyFont="1" applyFill="1" applyBorder="1" applyAlignment="1">
      <alignment vertical="top" wrapText="1"/>
    </xf>
    <xf numFmtId="49" fontId="2" fillId="0" borderId="3" xfId="28" applyNumberFormat="1" applyFont="1" applyFill="1" applyBorder="1" applyAlignment="1">
      <alignment vertical="top" wrapText="1"/>
    </xf>
    <xf numFmtId="165" fontId="11" fillId="0" borderId="3" xfId="28" applyNumberFormat="1" applyFont="1" applyFill="1" applyBorder="1" applyAlignment="1">
      <alignment vertical="top" wrapText="1"/>
    </xf>
    <xf numFmtId="165" fontId="2" fillId="0" borderId="3" xfId="28" quotePrefix="1" applyNumberFormat="1" applyFont="1" applyFill="1" applyBorder="1" applyAlignment="1">
      <alignment vertical="top" wrapText="1"/>
    </xf>
    <xf numFmtId="165" fontId="12" fillId="0" borderId="3" xfId="28" applyNumberFormat="1" applyFont="1" applyFill="1" applyBorder="1" applyAlignment="1">
      <alignment vertical="top" wrapText="1"/>
    </xf>
    <xf numFmtId="49" fontId="13" fillId="0" borderId="3" xfId="28" applyNumberFormat="1" applyFont="1" applyFill="1" applyBorder="1" applyAlignment="1">
      <alignment vertical="top" wrapText="1"/>
    </xf>
    <xf numFmtId="49" fontId="2" fillId="0" borderId="3" xfId="29" applyNumberFormat="1" applyFont="1" applyFill="1" applyBorder="1" applyAlignment="1">
      <alignment vertical="top" wrapText="1"/>
    </xf>
    <xf numFmtId="165" fontId="12" fillId="0" borderId="3" xfId="29" applyNumberFormat="1" applyFont="1" applyFill="1" applyBorder="1" applyAlignment="1">
      <alignment vertical="top" wrapText="1"/>
    </xf>
    <xf numFmtId="165" fontId="11" fillId="0" borderId="3" xfId="29" applyNumberFormat="1" applyFont="1" applyFill="1" applyBorder="1" applyAlignment="1">
      <alignment vertical="top" wrapText="1"/>
    </xf>
    <xf numFmtId="49" fontId="13" fillId="0" borderId="3" xfId="29" applyNumberFormat="1" applyFont="1" applyFill="1" applyBorder="1" applyAlignment="1">
      <alignment vertical="top" wrapText="1"/>
    </xf>
    <xf numFmtId="49" fontId="10" fillId="0" borderId="3" xfId="29" applyNumberFormat="1" applyFont="1" applyFill="1" applyBorder="1" applyAlignment="1">
      <alignment vertical="top" wrapText="1"/>
    </xf>
    <xf numFmtId="165" fontId="10" fillId="0" borderId="3" xfId="29" applyNumberFormat="1" applyFont="1" applyFill="1" applyBorder="1" applyAlignment="1">
      <alignment vertical="top" wrapText="1"/>
    </xf>
    <xf numFmtId="49" fontId="2" fillId="0" borderId="3" xfId="28" quotePrefix="1" applyNumberFormat="1" applyFont="1" applyFill="1" applyBorder="1" applyAlignment="1">
      <alignment vertical="top" wrapText="1"/>
    </xf>
    <xf numFmtId="49" fontId="2" fillId="0" borderId="3" xfId="29" quotePrefix="1" applyNumberFormat="1" applyFont="1" applyFill="1" applyBorder="1" applyAlignment="1">
      <alignment vertical="top" wrapText="1"/>
    </xf>
    <xf numFmtId="49" fontId="6" fillId="0" borderId="7" xfId="35" applyNumberFormat="1" applyFont="1" applyFill="1" applyBorder="1" applyAlignment="1">
      <alignment horizontal="center" vertical="center" wrapText="1"/>
    </xf>
    <xf numFmtId="49" fontId="7" fillId="0" borderId="7" xfId="35" applyNumberFormat="1" applyFont="1" applyFill="1" applyBorder="1" applyAlignment="1">
      <alignment horizontal="center" vertical="center" wrapText="1"/>
    </xf>
    <xf numFmtId="49" fontId="6" fillId="0" borderId="7" xfId="35" applyNumberFormat="1" applyFont="1" applyFill="1" applyBorder="1" applyAlignment="1">
      <alignment horizontal="right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166" fontId="8" fillId="0" borderId="7" xfId="35" applyNumberFormat="1" applyFont="1" applyFill="1" applyBorder="1" applyAlignment="1" applyProtection="1">
      <alignment horizontal="right" vertical="center" wrapText="1"/>
    </xf>
    <xf numFmtId="166" fontId="8" fillId="0" borderId="7" xfId="31" applyNumberFormat="1" applyFont="1" applyFill="1" applyBorder="1" applyAlignment="1">
      <alignment vertical="top"/>
    </xf>
    <xf numFmtId="166" fontId="10" fillId="0" borderId="3" xfId="31" applyNumberFormat="1" applyFont="1" applyFill="1" applyBorder="1" applyAlignment="1">
      <alignment vertical="top"/>
    </xf>
    <xf numFmtId="166" fontId="11" fillId="0" borderId="3" xfId="31" applyNumberFormat="1" applyFont="1" applyFill="1" applyBorder="1" applyAlignment="1">
      <alignment vertical="top"/>
    </xf>
    <xf numFmtId="4" fontId="8" fillId="0" borderId="7" xfId="35" applyNumberFormat="1" applyFont="1" applyFill="1" applyBorder="1" applyAlignment="1" applyProtection="1">
      <alignment horizontal="right" vertical="center" wrapText="1"/>
    </xf>
    <xf numFmtId="4" fontId="10" fillId="0" borderId="3" xfId="28" applyNumberFormat="1" applyFont="1" applyFill="1" applyBorder="1" applyAlignment="1">
      <alignment vertical="top" wrapText="1"/>
    </xf>
    <xf numFmtId="4" fontId="11" fillId="0" borderId="3" xfId="28" applyNumberFormat="1" applyFont="1" applyFill="1" applyBorder="1" applyAlignment="1">
      <alignment vertical="top" wrapText="1"/>
    </xf>
    <xf numFmtId="4" fontId="12" fillId="0" borderId="3" xfId="35" applyNumberFormat="1" applyFont="1" applyFill="1" applyBorder="1" applyAlignment="1">
      <alignment horizontal="right" vertical="top" wrapText="1"/>
    </xf>
    <xf numFmtId="4" fontId="11" fillId="0" borderId="3" xfId="29" applyNumberFormat="1" applyFont="1" applyFill="1" applyBorder="1" applyAlignment="1">
      <alignment vertical="top" wrapText="1"/>
    </xf>
    <xf numFmtId="4" fontId="10" fillId="0" borderId="3" xfId="29" applyNumberFormat="1" applyFont="1" applyFill="1" applyBorder="1" applyAlignment="1">
      <alignment vertical="top" wrapText="1"/>
    </xf>
    <xf numFmtId="0" fontId="25" fillId="4" borderId="3" xfId="0" applyFont="1" applyFill="1" applyBorder="1" applyAlignment="1">
      <alignment horizontal="center" vertical="center" wrapText="1"/>
    </xf>
    <xf numFmtId="0" fontId="26" fillId="0" borderId="0" xfId="31" applyFont="1" applyFill="1" applyAlignment="1">
      <alignment horizontal="center" vertical="center" wrapText="1"/>
    </xf>
    <xf numFmtId="0" fontId="27" fillId="0" borderId="0" xfId="31" applyFont="1" applyAlignment="1">
      <alignment wrapText="1"/>
    </xf>
    <xf numFmtId="49" fontId="5" fillId="0" borderId="3" xfId="35" applyNumberFormat="1" applyFont="1" applyFill="1" applyBorder="1" applyAlignment="1">
      <alignment horizontal="center" vertical="center" wrapText="1"/>
    </xf>
    <xf numFmtId="0" fontId="5" fillId="0" borderId="3" xfId="31" applyFont="1" applyBorder="1" applyAlignment="1">
      <alignment horizontal="center" vertical="center" wrapText="1"/>
    </xf>
    <xf numFmtId="0" fontId="25" fillId="4" borderId="1" xfId="36" applyFont="1" applyFill="1" applyBorder="1" applyAlignment="1">
      <alignment horizontal="center" vertical="center" wrapText="1"/>
    </xf>
    <xf numFmtId="0" fontId="25" fillId="4" borderId="7" xfId="36" applyFont="1" applyFill="1" applyBorder="1" applyAlignment="1">
      <alignment horizontal="center" vertical="center" wrapText="1"/>
    </xf>
    <xf numFmtId="166" fontId="28" fillId="4" borderId="8" xfId="0" applyNumberFormat="1" applyFont="1" applyFill="1" applyBorder="1" applyAlignment="1">
      <alignment horizontal="right" wrapText="1"/>
    </xf>
  </cellXfs>
  <cellStyles count="37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xl40" xfId="25"/>
    <cellStyle name="xl41" xfId="26"/>
    <cellStyle name="xl42" xfId="27"/>
    <cellStyle name="ЗГ1" xfId="28"/>
    <cellStyle name="ЗГ2" xfId="29"/>
    <cellStyle name="ЗГ3" xfId="30"/>
    <cellStyle name="Обычный" xfId="0" builtinId="0"/>
    <cellStyle name="Обычный 2" xfId="31"/>
    <cellStyle name="Обычный 3" xfId="32"/>
    <cellStyle name="Обычный 4" xfId="33"/>
    <cellStyle name="Обычный 5" xfId="34"/>
    <cellStyle name="Обычный 6" xfId="36"/>
    <cellStyle name="ТЕКСТ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view="pageBreakPreview" zoomScaleNormal="110" zoomScaleSheetLayoutView="100" workbookViewId="0">
      <selection activeCell="H36" sqref="H36"/>
    </sheetView>
  </sheetViews>
  <sheetFormatPr defaultRowHeight="12.75" x14ac:dyDescent="0.2"/>
  <cols>
    <col min="1" max="1" width="7.1640625" customWidth="1"/>
    <col min="2" max="2" width="7.5" customWidth="1"/>
    <col min="3" max="3" width="66.5" customWidth="1"/>
    <col min="4" max="4" width="21.5" customWidth="1"/>
    <col min="5" max="5" width="22.6640625" customWidth="1"/>
    <col min="6" max="6" width="22.5" customWidth="1"/>
    <col min="7" max="7" width="14" customWidth="1"/>
    <col min="8" max="8" width="17" customWidth="1"/>
  </cols>
  <sheetData>
    <row r="1" spans="1:8" ht="55.5" customHeight="1" x14ac:dyDescent="0.25">
      <c r="A1" s="36" t="s">
        <v>64</v>
      </c>
      <c r="B1" s="37"/>
      <c r="C1" s="37"/>
      <c r="D1" s="37"/>
      <c r="E1" s="37"/>
      <c r="F1" s="37"/>
      <c r="G1" s="37"/>
      <c r="H1" s="37"/>
    </row>
    <row r="2" spans="1:8" ht="15.75" x14ac:dyDescent="0.25">
      <c r="A2" s="1"/>
      <c r="B2" s="1"/>
      <c r="C2" s="1"/>
      <c r="D2" s="1"/>
      <c r="E2" s="1"/>
      <c r="F2" s="2"/>
      <c r="G2" s="2"/>
      <c r="H2" s="3" t="s">
        <v>68</v>
      </c>
    </row>
    <row r="3" spans="1:8" ht="21" customHeight="1" x14ac:dyDescent="0.2">
      <c r="A3" s="38" t="s">
        <v>0</v>
      </c>
      <c r="B3" s="38" t="s">
        <v>1</v>
      </c>
      <c r="C3" s="38" t="s">
        <v>57</v>
      </c>
      <c r="D3" s="35" t="s">
        <v>61</v>
      </c>
      <c r="E3" s="35" t="s">
        <v>67</v>
      </c>
      <c r="F3" s="35"/>
      <c r="G3" s="35"/>
      <c r="H3" s="40" t="s">
        <v>65</v>
      </c>
    </row>
    <row r="4" spans="1:8" ht="33.75" customHeight="1" x14ac:dyDescent="0.2">
      <c r="A4" s="39"/>
      <c r="B4" s="39"/>
      <c r="C4" s="39"/>
      <c r="D4" s="35"/>
      <c r="E4" s="23" t="s">
        <v>60</v>
      </c>
      <c r="F4" s="24" t="s">
        <v>66</v>
      </c>
      <c r="G4" s="23" t="s">
        <v>56</v>
      </c>
      <c r="H4" s="41"/>
    </row>
    <row r="5" spans="1:8" ht="18.75" x14ac:dyDescent="0.2">
      <c r="A5" s="20"/>
      <c r="B5" s="21"/>
      <c r="C5" s="22" t="s">
        <v>2</v>
      </c>
      <c r="D5" s="29">
        <f>D6+D13+D15+D20+D27+D31+D38+D41+D45+D47</f>
        <v>97957962.350000009</v>
      </c>
      <c r="E5" s="29">
        <f t="shared" ref="E5:F5" si="0">E6+E13+E15+E20+E27+E31+E38+E41+E45+E47</f>
        <v>905891218.66999996</v>
      </c>
      <c r="F5" s="29">
        <f t="shared" si="0"/>
        <v>106054969.16</v>
      </c>
      <c r="G5" s="25">
        <f>F5/E5*100</f>
        <v>11.707252148409877</v>
      </c>
      <c r="H5" s="26">
        <f>F5/D5*100</f>
        <v>108.26579750716914</v>
      </c>
    </row>
    <row r="6" spans="1:8" ht="14.25" x14ac:dyDescent="0.2">
      <c r="A6" s="4" t="s">
        <v>3</v>
      </c>
      <c r="B6" s="5" t="s">
        <v>4</v>
      </c>
      <c r="C6" s="6" t="s">
        <v>5</v>
      </c>
      <c r="D6" s="30">
        <f>SUM(D7:D12)</f>
        <v>13663142.92</v>
      </c>
      <c r="E6" s="30">
        <f>SUM(E7:E12)</f>
        <v>77175298.579999998</v>
      </c>
      <c r="F6" s="30">
        <f>SUM(F7:F12)</f>
        <v>13604207.060000001</v>
      </c>
      <c r="G6" s="27">
        <f>F6/E6*100</f>
        <v>17.627670135798525</v>
      </c>
      <c r="H6" s="27">
        <f>F6/D6*100</f>
        <v>99.568650783022036</v>
      </c>
    </row>
    <row r="7" spans="1:8" ht="44.25" customHeight="1" x14ac:dyDescent="0.2">
      <c r="A7" s="9" t="s">
        <v>3</v>
      </c>
      <c r="B7" s="7" t="s">
        <v>7</v>
      </c>
      <c r="C7" s="8" t="s">
        <v>8</v>
      </c>
      <c r="D7" s="31">
        <v>245817.09</v>
      </c>
      <c r="E7" s="32">
        <v>1654953.26</v>
      </c>
      <c r="F7" s="31">
        <v>241604.73</v>
      </c>
      <c r="G7" s="28">
        <f t="shared" ref="G7:G46" si="1">F7/E7*100</f>
        <v>14.598885409005449</v>
      </c>
      <c r="H7" s="28">
        <f t="shared" ref="H7:H46" si="2">F7/D7*100</f>
        <v>98.286384400694033</v>
      </c>
    </row>
    <row r="8" spans="1:8" ht="47.25" customHeight="1" x14ac:dyDescent="0.2">
      <c r="A8" s="9" t="s">
        <v>3</v>
      </c>
      <c r="B8" s="7" t="s">
        <v>9</v>
      </c>
      <c r="C8" s="8" t="s">
        <v>10</v>
      </c>
      <c r="D8" s="31">
        <v>12111557.51</v>
      </c>
      <c r="E8" s="32">
        <v>65167639.32</v>
      </c>
      <c r="F8" s="31">
        <v>11838486.25</v>
      </c>
      <c r="G8" s="28">
        <f t="shared" si="1"/>
        <v>18.166203921962168</v>
      </c>
      <c r="H8" s="28">
        <f t="shared" si="2"/>
        <v>97.745366277008245</v>
      </c>
    </row>
    <row r="9" spans="1:8" ht="15.75" x14ac:dyDescent="0.25">
      <c r="A9" s="7" t="s">
        <v>3</v>
      </c>
      <c r="B9" s="7" t="s">
        <v>11</v>
      </c>
      <c r="C9" s="10" t="s">
        <v>12</v>
      </c>
      <c r="D9" s="31">
        <v>0</v>
      </c>
      <c r="E9" s="32">
        <v>11805</v>
      </c>
      <c r="F9" s="31">
        <v>0</v>
      </c>
      <c r="G9" s="28">
        <f t="shared" si="1"/>
        <v>0</v>
      </c>
      <c r="H9" s="42" t="s">
        <v>70</v>
      </c>
    </row>
    <row r="10" spans="1:8" ht="46.5" customHeight="1" x14ac:dyDescent="0.2">
      <c r="A10" s="7" t="s">
        <v>3</v>
      </c>
      <c r="B10" s="7" t="s">
        <v>13</v>
      </c>
      <c r="C10" s="8" t="s">
        <v>14</v>
      </c>
      <c r="D10" s="31">
        <v>1166759.33</v>
      </c>
      <c r="E10" s="32">
        <v>7435340</v>
      </c>
      <c r="F10" s="31">
        <v>1160146.5</v>
      </c>
      <c r="G10" s="28">
        <f t="shared" si="1"/>
        <v>15.603139869864727</v>
      </c>
      <c r="H10" s="28">
        <f t="shared" si="2"/>
        <v>99.433231016031371</v>
      </c>
    </row>
    <row r="11" spans="1:8" ht="15.75" x14ac:dyDescent="0.25">
      <c r="A11" s="7" t="s">
        <v>3</v>
      </c>
      <c r="B11" s="7" t="s">
        <v>51</v>
      </c>
      <c r="C11" s="10" t="s">
        <v>58</v>
      </c>
      <c r="D11" s="31">
        <v>0</v>
      </c>
      <c r="E11" s="32">
        <v>780000</v>
      </c>
      <c r="F11" s="31">
        <v>0</v>
      </c>
      <c r="G11" s="28">
        <f t="shared" ref="G11" si="3">F11/E11*100</f>
        <v>0</v>
      </c>
      <c r="H11" s="42" t="s">
        <v>70</v>
      </c>
    </row>
    <row r="12" spans="1:8" ht="15" x14ac:dyDescent="0.2">
      <c r="A12" s="7" t="s">
        <v>3</v>
      </c>
      <c r="B12" s="11" t="s">
        <v>17</v>
      </c>
      <c r="C12" s="10" t="s">
        <v>18</v>
      </c>
      <c r="D12" s="31">
        <v>139008.99</v>
      </c>
      <c r="E12" s="32">
        <v>2125561</v>
      </c>
      <c r="F12" s="31">
        <v>363969.58</v>
      </c>
      <c r="G12" s="28">
        <f t="shared" si="1"/>
        <v>17.123459641948642</v>
      </c>
      <c r="H12" s="28">
        <f t="shared" si="2"/>
        <v>261.8316844112025</v>
      </c>
    </row>
    <row r="13" spans="1:8" ht="14.25" x14ac:dyDescent="0.2">
      <c r="A13" s="5" t="s">
        <v>6</v>
      </c>
      <c r="B13" s="5" t="s">
        <v>4</v>
      </c>
      <c r="C13" s="6" t="s">
        <v>19</v>
      </c>
      <c r="D13" s="30">
        <f t="shared" ref="D13:F13" si="4">SUM(D14:D14)</f>
        <v>236157.06</v>
      </c>
      <c r="E13" s="30">
        <f>SUM(E14:E14)</f>
        <v>1130600</v>
      </c>
      <c r="F13" s="30">
        <f t="shared" si="4"/>
        <v>220025.15</v>
      </c>
      <c r="G13" s="27">
        <f t="shared" si="1"/>
        <v>19.460918981071998</v>
      </c>
      <c r="H13" s="27">
        <f t="shared" si="2"/>
        <v>93.168991009627234</v>
      </c>
    </row>
    <row r="14" spans="1:8" ht="16.5" customHeight="1" x14ac:dyDescent="0.2">
      <c r="A14" s="11" t="s">
        <v>6</v>
      </c>
      <c r="B14" s="11" t="s">
        <v>7</v>
      </c>
      <c r="C14" s="8" t="s">
        <v>20</v>
      </c>
      <c r="D14" s="31">
        <v>236157.06</v>
      </c>
      <c r="E14" s="32">
        <v>1130600</v>
      </c>
      <c r="F14" s="31">
        <v>220025.15</v>
      </c>
      <c r="G14" s="28">
        <f t="shared" si="1"/>
        <v>19.460918981071998</v>
      </c>
      <c r="H14" s="28">
        <f t="shared" si="2"/>
        <v>93.168991009627234</v>
      </c>
    </row>
    <row r="15" spans="1:8" ht="28.5" x14ac:dyDescent="0.2">
      <c r="A15" s="5" t="s">
        <v>7</v>
      </c>
      <c r="B15" s="5" t="s">
        <v>4</v>
      </c>
      <c r="C15" s="6" t="s">
        <v>21</v>
      </c>
      <c r="D15" s="30">
        <f t="shared" ref="D15" si="5">SUM(D16:D19)</f>
        <v>1117517.44</v>
      </c>
      <c r="E15" s="30">
        <f t="shared" ref="E15:F15" si="6">SUM(E16:E19)</f>
        <v>6373881.5199999996</v>
      </c>
      <c r="F15" s="30">
        <f t="shared" si="6"/>
        <v>1148762.3199999998</v>
      </c>
      <c r="G15" s="27">
        <f t="shared" si="1"/>
        <v>18.022963188057499</v>
      </c>
      <c r="H15" s="27">
        <f t="shared" si="2"/>
        <v>102.79591878226077</v>
      </c>
    </row>
    <row r="16" spans="1:8" ht="15" x14ac:dyDescent="0.2">
      <c r="A16" s="12" t="s">
        <v>7</v>
      </c>
      <c r="B16" s="12" t="s">
        <v>9</v>
      </c>
      <c r="C16" s="13" t="s">
        <v>22</v>
      </c>
      <c r="D16" s="33">
        <v>105838.66</v>
      </c>
      <c r="E16" s="32">
        <v>407765</v>
      </c>
      <c r="F16" s="33">
        <v>114707.5</v>
      </c>
      <c r="G16" s="28">
        <f t="shared" si="1"/>
        <v>28.130786114551277</v>
      </c>
      <c r="H16" s="28">
        <f t="shared" si="2"/>
        <v>108.37958454878395</v>
      </c>
    </row>
    <row r="17" spans="1:8" ht="16.5" customHeight="1" x14ac:dyDescent="0.2">
      <c r="A17" s="12" t="s">
        <v>7</v>
      </c>
      <c r="B17" s="12" t="s">
        <v>23</v>
      </c>
      <c r="C17" s="14" t="s">
        <v>62</v>
      </c>
      <c r="D17" s="33">
        <v>961618.78</v>
      </c>
      <c r="E17" s="32">
        <v>5200616.5199999996</v>
      </c>
      <c r="F17" s="33">
        <v>1012054.82</v>
      </c>
      <c r="G17" s="28">
        <f t="shared" si="1"/>
        <v>19.460285450925731</v>
      </c>
      <c r="H17" s="28">
        <f t="shared" si="2"/>
        <v>105.24491004636994</v>
      </c>
    </row>
    <row r="18" spans="1:8" ht="36.75" customHeight="1" x14ac:dyDescent="0.2">
      <c r="A18" s="12" t="s">
        <v>7</v>
      </c>
      <c r="B18" s="12" t="s">
        <v>16</v>
      </c>
      <c r="C18" s="14" t="s">
        <v>63</v>
      </c>
      <c r="D18" s="33">
        <v>50060</v>
      </c>
      <c r="E18" s="32">
        <v>386500</v>
      </c>
      <c r="F18" s="33">
        <v>22000</v>
      </c>
      <c r="G18" s="28">
        <f t="shared" si="1"/>
        <v>5.6921086675291077</v>
      </c>
      <c r="H18" s="28">
        <f t="shared" si="2"/>
        <v>43.947263284059126</v>
      </c>
    </row>
    <row r="19" spans="1:8" ht="30.75" customHeight="1" x14ac:dyDescent="0.25">
      <c r="A19" s="15" t="s">
        <v>7</v>
      </c>
      <c r="B19" s="15" t="s">
        <v>24</v>
      </c>
      <c r="C19" s="14" t="s">
        <v>25</v>
      </c>
      <c r="D19" s="33">
        <v>0</v>
      </c>
      <c r="E19" s="32">
        <v>379000</v>
      </c>
      <c r="F19" s="33">
        <v>0</v>
      </c>
      <c r="G19" s="28">
        <f t="shared" si="1"/>
        <v>0</v>
      </c>
      <c r="H19" s="42" t="s">
        <v>70</v>
      </c>
    </row>
    <row r="20" spans="1:8" ht="14.25" x14ac:dyDescent="0.2">
      <c r="A20" s="16" t="s">
        <v>9</v>
      </c>
      <c r="B20" s="16" t="s">
        <v>4</v>
      </c>
      <c r="C20" s="17" t="s">
        <v>26</v>
      </c>
      <c r="D20" s="34">
        <f>SUM(D21:D26)</f>
        <v>3390568.1599999997</v>
      </c>
      <c r="E20" s="34">
        <f>SUM(E21:E26)</f>
        <v>49964650.219999999</v>
      </c>
      <c r="F20" s="34">
        <f>SUM(F21:F26)</f>
        <v>5779601.4199999999</v>
      </c>
      <c r="G20" s="27">
        <f t="shared" si="1"/>
        <v>11.567380927419208</v>
      </c>
      <c r="H20" s="27">
        <f t="shared" si="2"/>
        <v>170.461148316806</v>
      </c>
    </row>
    <row r="21" spans="1:8" ht="15.75" x14ac:dyDescent="0.25">
      <c r="A21" s="12" t="s">
        <v>9</v>
      </c>
      <c r="B21" s="12" t="s">
        <v>11</v>
      </c>
      <c r="C21" s="13" t="s">
        <v>27</v>
      </c>
      <c r="D21" s="33">
        <v>0</v>
      </c>
      <c r="E21" s="32">
        <v>958952.5</v>
      </c>
      <c r="F21" s="33">
        <v>150000</v>
      </c>
      <c r="G21" s="28">
        <f t="shared" si="1"/>
        <v>15.642067777079676</v>
      </c>
      <c r="H21" s="42" t="s">
        <v>70</v>
      </c>
    </row>
    <row r="22" spans="1:8" ht="15" x14ac:dyDescent="0.2">
      <c r="A22" s="12" t="s">
        <v>9</v>
      </c>
      <c r="B22" s="12" t="s">
        <v>13</v>
      </c>
      <c r="C22" s="13" t="s">
        <v>69</v>
      </c>
      <c r="D22" s="33">
        <v>13920</v>
      </c>
      <c r="E22" s="32">
        <v>187000</v>
      </c>
      <c r="F22" s="33">
        <v>33920</v>
      </c>
      <c r="G22" s="28">
        <f t="shared" ref="G22" si="7">F22/E22*100</f>
        <v>18.139037433155082</v>
      </c>
      <c r="H22" s="28">
        <f t="shared" ref="H22" si="8">F22/D22*100</f>
        <v>243.67816091954023</v>
      </c>
    </row>
    <row r="23" spans="1:8" ht="15.75" x14ac:dyDescent="0.25">
      <c r="A23" s="12" t="s">
        <v>9</v>
      </c>
      <c r="B23" s="12" t="s">
        <v>28</v>
      </c>
      <c r="C23" s="13" t="s">
        <v>29</v>
      </c>
      <c r="D23" s="33">
        <v>0</v>
      </c>
      <c r="E23" s="32">
        <v>3300000</v>
      </c>
      <c r="F23" s="33">
        <v>527463</v>
      </c>
      <c r="G23" s="28">
        <f t="shared" si="1"/>
        <v>15.983727272727272</v>
      </c>
      <c r="H23" s="42" t="s">
        <v>70</v>
      </c>
    </row>
    <row r="24" spans="1:8" ht="15" x14ac:dyDescent="0.2">
      <c r="A24" s="12" t="s">
        <v>9</v>
      </c>
      <c r="B24" s="15" t="s">
        <v>23</v>
      </c>
      <c r="C24" s="14" t="s">
        <v>30</v>
      </c>
      <c r="D24" s="33">
        <v>3051123.17</v>
      </c>
      <c r="E24" s="32">
        <v>40767549.57</v>
      </c>
      <c r="F24" s="33">
        <v>4517491.62</v>
      </c>
      <c r="G24" s="28">
        <f t="shared" si="1"/>
        <v>11.081096773411</v>
      </c>
      <c r="H24" s="28">
        <f t="shared" si="2"/>
        <v>148.05995590141973</v>
      </c>
    </row>
    <row r="25" spans="1:8" ht="15" x14ac:dyDescent="0.2">
      <c r="A25" s="12" t="s">
        <v>9</v>
      </c>
      <c r="B25" s="15" t="s">
        <v>16</v>
      </c>
      <c r="C25" s="13" t="s">
        <v>31</v>
      </c>
      <c r="D25" s="33">
        <v>198740.44</v>
      </c>
      <c r="E25" s="32">
        <v>375000</v>
      </c>
      <c r="F25" s="33">
        <v>266250</v>
      </c>
      <c r="G25" s="28">
        <f t="shared" si="1"/>
        <v>71</v>
      </c>
      <c r="H25" s="28">
        <f t="shared" si="2"/>
        <v>133.96870813006149</v>
      </c>
    </row>
    <row r="26" spans="1:8" ht="16.5" customHeight="1" x14ac:dyDescent="0.2">
      <c r="A26" s="12" t="s">
        <v>9</v>
      </c>
      <c r="B26" s="15" t="s">
        <v>32</v>
      </c>
      <c r="C26" s="13" t="s">
        <v>33</v>
      </c>
      <c r="D26" s="33">
        <v>126784.55</v>
      </c>
      <c r="E26" s="32">
        <v>4376148.1500000004</v>
      </c>
      <c r="F26" s="33">
        <v>284476.79999999999</v>
      </c>
      <c r="G26" s="28">
        <f t="shared" si="1"/>
        <v>6.5006208713477847</v>
      </c>
      <c r="H26" s="28">
        <f t="shared" si="2"/>
        <v>224.37812809210587</v>
      </c>
    </row>
    <row r="27" spans="1:8" ht="14.25" x14ac:dyDescent="0.2">
      <c r="A27" s="5" t="s">
        <v>11</v>
      </c>
      <c r="B27" s="5" t="s">
        <v>4</v>
      </c>
      <c r="C27" s="6" t="s">
        <v>34</v>
      </c>
      <c r="D27" s="30">
        <f>SUM(D29:D30)+D28</f>
        <v>6298570.8399999999</v>
      </c>
      <c r="E27" s="30">
        <f>SUM(E29:E30)+E28</f>
        <v>55478523.789999999</v>
      </c>
      <c r="F27" s="30">
        <f>SUM(F29:F30)+F28</f>
        <v>5752466.7000000002</v>
      </c>
      <c r="G27" s="27">
        <f t="shared" si="1"/>
        <v>10.368817169278902</v>
      </c>
      <c r="H27" s="27">
        <f t="shared" si="2"/>
        <v>91.329713456076661</v>
      </c>
    </row>
    <row r="28" spans="1:8" ht="15" x14ac:dyDescent="0.2">
      <c r="A28" s="12" t="s">
        <v>11</v>
      </c>
      <c r="B28" s="15" t="s">
        <v>3</v>
      </c>
      <c r="C28" s="8" t="s">
        <v>35</v>
      </c>
      <c r="D28" s="31">
        <v>3550958.3</v>
      </c>
      <c r="E28" s="32">
        <v>6985168.1299999999</v>
      </c>
      <c r="F28" s="31">
        <v>2988658.41</v>
      </c>
      <c r="G28" s="28">
        <f t="shared" si="1"/>
        <v>42.785776295981584</v>
      </c>
      <c r="H28" s="28">
        <f t="shared" si="2"/>
        <v>84.164841079660107</v>
      </c>
    </row>
    <row r="29" spans="1:8" ht="15" x14ac:dyDescent="0.2">
      <c r="A29" s="11" t="s">
        <v>11</v>
      </c>
      <c r="B29" s="11" t="s">
        <v>6</v>
      </c>
      <c r="C29" s="8" t="s">
        <v>36</v>
      </c>
      <c r="D29" s="31">
        <v>367646.71</v>
      </c>
      <c r="E29" s="32">
        <v>4102311.72</v>
      </c>
      <c r="F29" s="31">
        <v>373691.28</v>
      </c>
      <c r="G29" s="28">
        <f t="shared" si="1"/>
        <v>9.1092853372927003</v>
      </c>
      <c r="H29" s="28">
        <f t="shared" si="2"/>
        <v>101.64412459994543</v>
      </c>
    </row>
    <row r="30" spans="1:8" ht="15" x14ac:dyDescent="0.2">
      <c r="A30" s="11" t="s">
        <v>11</v>
      </c>
      <c r="B30" s="11" t="s">
        <v>7</v>
      </c>
      <c r="C30" s="8" t="s">
        <v>37</v>
      </c>
      <c r="D30" s="31">
        <v>2379965.83</v>
      </c>
      <c r="E30" s="32">
        <v>44391043.939999998</v>
      </c>
      <c r="F30" s="31">
        <v>2390117.0099999998</v>
      </c>
      <c r="G30" s="28">
        <f t="shared" si="1"/>
        <v>5.3842324889465072</v>
      </c>
      <c r="H30" s="28">
        <f t="shared" si="2"/>
        <v>100.42652629176612</v>
      </c>
    </row>
    <row r="31" spans="1:8" ht="14.25" x14ac:dyDescent="0.2">
      <c r="A31" s="5" t="s">
        <v>15</v>
      </c>
      <c r="B31" s="5" t="s">
        <v>4</v>
      </c>
      <c r="C31" s="6" t="s">
        <v>38</v>
      </c>
      <c r="D31" s="30">
        <f>SUM(D32:D37)</f>
        <v>36154584.700000003</v>
      </c>
      <c r="E31" s="30">
        <f>SUM(E32:E37)</f>
        <v>542435291.53999996</v>
      </c>
      <c r="F31" s="30">
        <f>SUM(F32:F37)</f>
        <v>35917591.460000001</v>
      </c>
      <c r="G31" s="27">
        <f t="shared" si="1"/>
        <v>6.6215439924692632</v>
      </c>
      <c r="H31" s="27">
        <f t="shared" si="2"/>
        <v>99.344500173445496</v>
      </c>
    </row>
    <row r="32" spans="1:8" ht="15" x14ac:dyDescent="0.2">
      <c r="A32" s="7" t="s">
        <v>15</v>
      </c>
      <c r="B32" s="18" t="s">
        <v>3</v>
      </c>
      <c r="C32" s="10" t="s">
        <v>39</v>
      </c>
      <c r="D32" s="31">
        <v>3596660.86</v>
      </c>
      <c r="E32" s="32">
        <v>371388491.10000002</v>
      </c>
      <c r="F32" s="31">
        <v>3798217.97</v>
      </c>
      <c r="G32" s="28">
        <f t="shared" si="1"/>
        <v>1.0227075046806695</v>
      </c>
      <c r="H32" s="28">
        <f t="shared" si="2"/>
        <v>105.6040065451153</v>
      </c>
    </row>
    <row r="33" spans="1:8" ht="15" x14ac:dyDescent="0.2">
      <c r="A33" s="7" t="s">
        <v>15</v>
      </c>
      <c r="B33" s="18" t="s">
        <v>6</v>
      </c>
      <c r="C33" s="10" t="s">
        <v>40</v>
      </c>
      <c r="D33" s="31">
        <v>28288597.460000001</v>
      </c>
      <c r="E33" s="32">
        <v>130327344.3</v>
      </c>
      <c r="F33" s="31">
        <v>27570401.109999999</v>
      </c>
      <c r="G33" s="28">
        <f t="shared" si="1"/>
        <v>21.154732537583058</v>
      </c>
      <c r="H33" s="28">
        <f t="shared" si="2"/>
        <v>97.461180777818583</v>
      </c>
    </row>
    <row r="34" spans="1:8" ht="15" x14ac:dyDescent="0.2">
      <c r="A34" s="7" t="s">
        <v>15</v>
      </c>
      <c r="B34" s="18" t="s">
        <v>7</v>
      </c>
      <c r="C34" s="10" t="s">
        <v>41</v>
      </c>
      <c r="D34" s="31">
        <v>2359043.21</v>
      </c>
      <c r="E34" s="32">
        <v>27002866.140000001</v>
      </c>
      <c r="F34" s="31">
        <v>2860026.27</v>
      </c>
      <c r="G34" s="28">
        <f t="shared" si="1"/>
        <v>10.591565558899593</v>
      </c>
      <c r="H34" s="28">
        <f t="shared" si="2"/>
        <v>121.23670553707238</v>
      </c>
    </row>
    <row r="35" spans="1:8" ht="28.5" customHeight="1" x14ac:dyDescent="0.2">
      <c r="A35" s="7" t="s">
        <v>15</v>
      </c>
      <c r="B35" s="18" t="s">
        <v>11</v>
      </c>
      <c r="C35" s="8" t="s">
        <v>42</v>
      </c>
      <c r="D35" s="31">
        <v>27780</v>
      </c>
      <c r="E35" s="32">
        <v>200000</v>
      </c>
      <c r="F35" s="31">
        <v>27175</v>
      </c>
      <c r="G35" s="28">
        <f t="shared" si="1"/>
        <v>13.5875</v>
      </c>
      <c r="H35" s="28">
        <f t="shared" si="2"/>
        <v>97.822174226061918</v>
      </c>
    </row>
    <row r="36" spans="1:8" ht="15.75" customHeight="1" x14ac:dyDescent="0.25">
      <c r="A36" s="7" t="s">
        <v>15</v>
      </c>
      <c r="B36" s="7" t="s">
        <v>15</v>
      </c>
      <c r="C36" s="10" t="s">
        <v>59</v>
      </c>
      <c r="D36" s="31">
        <v>0</v>
      </c>
      <c r="E36" s="32">
        <v>1027352</v>
      </c>
      <c r="F36" s="31">
        <v>19020</v>
      </c>
      <c r="G36" s="28">
        <f t="shared" si="1"/>
        <v>1.8513615586478638</v>
      </c>
      <c r="H36" s="42" t="s">
        <v>70</v>
      </c>
    </row>
    <row r="37" spans="1:8" ht="15" x14ac:dyDescent="0.2">
      <c r="A37" s="7" t="s">
        <v>15</v>
      </c>
      <c r="B37" s="7" t="s">
        <v>23</v>
      </c>
      <c r="C37" s="10" t="s">
        <v>43</v>
      </c>
      <c r="D37" s="31">
        <v>1882503.17</v>
      </c>
      <c r="E37" s="32">
        <v>12489238</v>
      </c>
      <c r="F37" s="31">
        <v>1642751.11</v>
      </c>
      <c r="G37" s="28">
        <f t="shared" si="1"/>
        <v>13.153333373901596</v>
      </c>
      <c r="H37" s="28">
        <f t="shared" si="2"/>
        <v>87.264188245696289</v>
      </c>
    </row>
    <row r="38" spans="1:8" ht="14.25" x14ac:dyDescent="0.2">
      <c r="A38" s="5" t="s">
        <v>28</v>
      </c>
      <c r="B38" s="5" t="s">
        <v>4</v>
      </c>
      <c r="C38" s="6" t="s">
        <v>44</v>
      </c>
      <c r="D38" s="30">
        <f>SUM(D39:D40)</f>
        <v>6601322.7300000004</v>
      </c>
      <c r="E38" s="30">
        <f>SUM(E39:E40)</f>
        <v>38917304.539999999</v>
      </c>
      <c r="F38" s="30">
        <f>SUM(F39:F40)</f>
        <v>7450456.2199999997</v>
      </c>
      <c r="G38" s="27">
        <f t="shared" si="1"/>
        <v>19.144327460660254</v>
      </c>
      <c r="H38" s="27">
        <f t="shared" si="2"/>
        <v>112.86308100255538</v>
      </c>
    </row>
    <row r="39" spans="1:8" ht="15" x14ac:dyDescent="0.2">
      <c r="A39" s="12" t="s">
        <v>28</v>
      </c>
      <c r="B39" s="18" t="s">
        <v>3</v>
      </c>
      <c r="C39" s="13" t="s">
        <v>45</v>
      </c>
      <c r="D39" s="33">
        <v>5977980.9199999999</v>
      </c>
      <c r="E39" s="32">
        <v>35043412.539999999</v>
      </c>
      <c r="F39" s="33">
        <v>6765568.9199999999</v>
      </c>
      <c r="G39" s="28">
        <f t="shared" si="1"/>
        <v>19.306250246825989</v>
      </c>
      <c r="H39" s="28">
        <f t="shared" si="2"/>
        <v>113.17481622206316</v>
      </c>
    </row>
    <row r="40" spans="1:8" ht="17.25" customHeight="1" x14ac:dyDescent="0.2">
      <c r="A40" s="12" t="s">
        <v>28</v>
      </c>
      <c r="B40" s="7" t="s">
        <v>9</v>
      </c>
      <c r="C40" s="14" t="s">
        <v>46</v>
      </c>
      <c r="D40" s="33">
        <v>623341.81000000006</v>
      </c>
      <c r="E40" s="32">
        <v>3873892</v>
      </c>
      <c r="F40" s="33">
        <v>684887.3</v>
      </c>
      <c r="G40" s="28">
        <f t="shared" si="1"/>
        <v>17.679566183053115</v>
      </c>
      <c r="H40" s="28">
        <f t="shared" si="2"/>
        <v>109.8734737527072</v>
      </c>
    </row>
    <row r="41" spans="1:8" ht="14.25" x14ac:dyDescent="0.2">
      <c r="A41" s="5" t="s">
        <v>16</v>
      </c>
      <c r="B41" s="5" t="s">
        <v>4</v>
      </c>
      <c r="C41" s="6" t="s">
        <v>47</v>
      </c>
      <c r="D41" s="30">
        <f>SUM(D42:D44)</f>
        <v>27996533.760000002</v>
      </c>
      <c r="E41" s="30">
        <f>SUM(E42:E44)</f>
        <v>123702052.76000001</v>
      </c>
      <c r="F41" s="30">
        <f>SUM(F42:F44)</f>
        <v>33331392.300000001</v>
      </c>
      <c r="G41" s="27">
        <f t="shared" si="1"/>
        <v>26.944898290950558</v>
      </c>
      <c r="H41" s="27">
        <f t="shared" si="2"/>
        <v>119.05542516703325</v>
      </c>
    </row>
    <row r="42" spans="1:8" ht="15" x14ac:dyDescent="0.2">
      <c r="A42" s="12" t="s">
        <v>16</v>
      </c>
      <c r="B42" s="12" t="s">
        <v>7</v>
      </c>
      <c r="C42" s="13" t="s">
        <v>48</v>
      </c>
      <c r="D42" s="33">
        <v>7258183.75</v>
      </c>
      <c r="E42" s="32">
        <v>30303062.760000002</v>
      </c>
      <c r="F42" s="33">
        <v>7310392.5599999996</v>
      </c>
      <c r="G42" s="28">
        <f t="shared" si="1"/>
        <v>24.124269608977304</v>
      </c>
      <c r="H42" s="28">
        <f t="shared" si="2"/>
        <v>100.71930956556452</v>
      </c>
    </row>
    <row r="43" spans="1:8" ht="15" x14ac:dyDescent="0.2">
      <c r="A43" s="12" t="s">
        <v>16</v>
      </c>
      <c r="B43" s="12" t="s">
        <v>9</v>
      </c>
      <c r="C43" s="14" t="s">
        <v>49</v>
      </c>
      <c r="D43" s="33">
        <v>19283022.960000001</v>
      </c>
      <c r="E43" s="32">
        <v>81652395</v>
      </c>
      <c r="F43" s="33">
        <v>22627846.760000002</v>
      </c>
      <c r="G43" s="28">
        <f t="shared" si="1"/>
        <v>27.712410346322358</v>
      </c>
      <c r="H43" s="28">
        <f t="shared" si="2"/>
        <v>117.34595144619379</v>
      </c>
    </row>
    <row r="44" spans="1:8" ht="16.5" customHeight="1" x14ac:dyDescent="0.2">
      <c r="A44" s="12" t="s">
        <v>16</v>
      </c>
      <c r="B44" s="19" t="s">
        <v>13</v>
      </c>
      <c r="C44" s="13" t="s">
        <v>50</v>
      </c>
      <c r="D44" s="33">
        <v>1455327.05</v>
      </c>
      <c r="E44" s="32">
        <v>11746595</v>
      </c>
      <c r="F44" s="33">
        <v>3393152.98</v>
      </c>
      <c r="G44" s="28">
        <f t="shared" si="1"/>
        <v>28.88626857399953</v>
      </c>
      <c r="H44" s="28">
        <f t="shared" si="2"/>
        <v>233.15398281094269</v>
      </c>
    </row>
    <row r="45" spans="1:8" ht="14.25" x14ac:dyDescent="0.2">
      <c r="A45" s="16" t="s">
        <v>51</v>
      </c>
      <c r="B45" s="16" t="s">
        <v>4</v>
      </c>
      <c r="C45" s="17" t="s">
        <v>52</v>
      </c>
      <c r="D45" s="34">
        <f>SUM(D46:D46)</f>
        <v>1499564.74</v>
      </c>
      <c r="E45" s="34">
        <f>SUM(E46:E46)</f>
        <v>7023615.7199999997</v>
      </c>
      <c r="F45" s="34">
        <f>SUM(F46:F46)</f>
        <v>2010466.53</v>
      </c>
      <c r="G45" s="27">
        <f t="shared" si="1"/>
        <v>28.624381090143132</v>
      </c>
      <c r="H45" s="27">
        <f t="shared" si="2"/>
        <v>134.07000554040769</v>
      </c>
    </row>
    <row r="46" spans="1:8" ht="15" x14ac:dyDescent="0.2">
      <c r="A46" s="12" t="s">
        <v>51</v>
      </c>
      <c r="B46" s="12" t="s">
        <v>3</v>
      </c>
      <c r="C46" s="13" t="s">
        <v>53</v>
      </c>
      <c r="D46" s="33">
        <v>1499564.74</v>
      </c>
      <c r="E46" s="32">
        <v>7023615.7199999997</v>
      </c>
      <c r="F46" s="33">
        <v>2010466.53</v>
      </c>
      <c r="G46" s="28">
        <f t="shared" si="1"/>
        <v>28.624381090143132</v>
      </c>
      <c r="H46" s="28">
        <f t="shared" si="2"/>
        <v>134.07000554040769</v>
      </c>
    </row>
    <row r="47" spans="1:8" ht="14.25" x14ac:dyDescent="0.2">
      <c r="A47" s="16" t="s">
        <v>32</v>
      </c>
      <c r="B47" s="16" t="s">
        <v>4</v>
      </c>
      <c r="C47" s="17" t="s">
        <v>54</v>
      </c>
      <c r="D47" s="34">
        <f>SUM(D48:D48)</f>
        <v>1000000</v>
      </c>
      <c r="E47" s="34">
        <f>SUM(E48:E48)</f>
        <v>3690000</v>
      </c>
      <c r="F47" s="34">
        <f>SUM(F48:F48)</f>
        <v>840000</v>
      </c>
      <c r="G47" s="27">
        <f t="shared" ref="G47:G48" si="9">F47/E47*100</f>
        <v>22.76422764227642</v>
      </c>
      <c r="H47" s="27">
        <f t="shared" ref="H47:H48" si="10">F47/D47*100</f>
        <v>84</v>
      </c>
    </row>
    <row r="48" spans="1:8" ht="15" x14ac:dyDescent="0.2">
      <c r="A48" s="12" t="s">
        <v>32</v>
      </c>
      <c r="B48" s="12" t="s">
        <v>6</v>
      </c>
      <c r="C48" s="13" t="s">
        <v>55</v>
      </c>
      <c r="D48" s="33">
        <v>1000000</v>
      </c>
      <c r="E48" s="32">
        <v>3690000</v>
      </c>
      <c r="F48" s="33">
        <v>840000</v>
      </c>
      <c r="G48" s="28">
        <f t="shared" si="9"/>
        <v>22.76422764227642</v>
      </c>
      <c r="H48" s="28">
        <f t="shared" si="10"/>
        <v>84</v>
      </c>
    </row>
  </sheetData>
  <mergeCells count="7">
    <mergeCell ref="E3:G3"/>
    <mergeCell ref="A1:H1"/>
    <mergeCell ref="A3:A4"/>
    <mergeCell ref="B3:B4"/>
    <mergeCell ref="C3:C4"/>
    <mergeCell ref="H3:H4"/>
    <mergeCell ref="D3:D4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85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Klimova EV.</dc:creator>
  <cp:lastModifiedBy>User Windows</cp:lastModifiedBy>
  <cp:lastPrinted>2022-04-11T13:22:25Z</cp:lastPrinted>
  <dcterms:created xsi:type="dcterms:W3CDTF">2017-11-22T08:09:54Z</dcterms:created>
  <dcterms:modified xsi:type="dcterms:W3CDTF">2022-04-11T13:22:33Z</dcterms:modified>
</cp:coreProperties>
</file>