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Лист 1" sheetId="1" r:id="rId1"/>
  </sheets>
  <definedNames>
    <definedName name="_xlnm.Print_Titles" localSheetId="0">'Лист 1'!$3:$4</definedName>
  </definedNames>
  <calcPr calcId="144525"/>
</workbook>
</file>

<file path=xl/calcChain.xml><?xml version="1.0" encoding="utf-8"?>
<calcChain xmlns="http://schemas.openxmlformats.org/spreadsheetml/2006/main">
  <c r="E46" i="1" l="1"/>
  <c r="E44" i="1"/>
  <c r="E42" i="1"/>
  <c r="E38" i="1"/>
  <c r="E35" i="1"/>
  <c r="E28" i="1"/>
  <c r="E24" i="1"/>
  <c r="E17" i="1"/>
  <c r="E5" i="1" s="1"/>
  <c r="E13" i="1"/>
  <c r="E6" i="1"/>
  <c r="G24" i="1" l="1"/>
  <c r="F24" i="1"/>
  <c r="D24" i="1"/>
  <c r="J27" i="1" l="1"/>
  <c r="D46" i="1" l="1"/>
  <c r="D44" i="1"/>
  <c r="D42" i="1"/>
  <c r="D38" i="1"/>
  <c r="D35" i="1"/>
  <c r="D28" i="1"/>
  <c r="D17" i="1"/>
  <c r="D5" i="1" s="1"/>
  <c r="D13" i="1"/>
  <c r="I47" i="1" l="1"/>
  <c r="I45" i="1"/>
  <c r="I43" i="1"/>
  <c r="I41" i="1"/>
  <c r="I40" i="1"/>
  <c r="I39" i="1"/>
  <c r="I37" i="1"/>
  <c r="I36" i="1"/>
  <c r="I34" i="1"/>
  <c r="I33" i="1"/>
  <c r="I32" i="1"/>
  <c r="I31" i="1"/>
  <c r="I30" i="1"/>
  <c r="I29" i="1"/>
  <c r="I27" i="1"/>
  <c r="I26" i="1"/>
  <c r="I25" i="1"/>
  <c r="I23" i="1"/>
  <c r="I22" i="1"/>
  <c r="I21" i="1"/>
  <c r="I20" i="1"/>
  <c r="I19" i="1"/>
  <c r="I18" i="1"/>
  <c r="I16" i="1"/>
  <c r="I15" i="1"/>
  <c r="I14" i="1"/>
  <c r="I12" i="1"/>
  <c r="I11" i="1"/>
  <c r="I10" i="1"/>
  <c r="I9" i="1"/>
  <c r="I8" i="1"/>
  <c r="I7" i="1"/>
  <c r="G13" i="1"/>
  <c r="F46" i="1"/>
  <c r="F44" i="1"/>
  <c r="F42" i="1"/>
  <c r="F38" i="1"/>
  <c r="F35" i="1"/>
  <c r="F28" i="1"/>
  <c r="F17" i="1"/>
  <c r="F13" i="1"/>
  <c r="F6" i="1"/>
  <c r="F5" i="1" l="1"/>
  <c r="I13" i="1"/>
  <c r="J47" i="1"/>
  <c r="J45" i="1"/>
  <c r="J43" i="1"/>
  <c r="J41" i="1"/>
  <c r="J40" i="1"/>
  <c r="J39" i="1"/>
  <c r="J37" i="1"/>
  <c r="J36" i="1"/>
  <c r="J34" i="1"/>
  <c r="J32" i="1"/>
  <c r="J31" i="1"/>
  <c r="J30" i="1"/>
  <c r="J29" i="1"/>
  <c r="J26" i="1"/>
  <c r="J25" i="1"/>
  <c r="J23" i="1"/>
  <c r="J22" i="1"/>
  <c r="J21" i="1"/>
  <c r="J15" i="1"/>
  <c r="J14" i="1"/>
  <c r="J12" i="1"/>
  <c r="J10" i="1"/>
  <c r="J8" i="1"/>
  <c r="J7" i="1"/>
  <c r="H47" i="1"/>
  <c r="H45" i="1"/>
  <c r="H43" i="1"/>
  <c r="H41" i="1"/>
  <c r="H40" i="1"/>
  <c r="H39" i="1"/>
  <c r="H37" i="1"/>
  <c r="H36" i="1"/>
  <c r="H34" i="1"/>
  <c r="H33" i="1"/>
  <c r="H32" i="1"/>
  <c r="H31" i="1"/>
  <c r="H30" i="1"/>
  <c r="H29" i="1"/>
  <c r="H27" i="1"/>
  <c r="H26" i="1"/>
  <c r="H25" i="1"/>
  <c r="H23" i="1"/>
  <c r="H22" i="1"/>
  <c r="H21" i="1"/>
  <c r="H20" i="1"/>
  <c r="H19" i="1"/>
  <c r="H18" i="1"/>
  <c r="H16" i="1"/>
  <c r="H15" i="1"/>
  <c r="H14" i="1"/>
  <c r="H12" i="1"/>
  <c r="H11" i="1"/>
  <c r="H10" i="1"/>
  <c r="H9" i="1"/>
  <c r="H8" i="1"/>
  <c r="H7" i="1"/>
  <c r="G46" i="1" l="1"/>
  <c r="I46" i="1" s="1"/>
  <c r="G44" i="1"/>
  <c r="I44" i="1" s="1"/>
  <c r="G42" i="1"/>
  <c r="I42" i="1" s="1"/>
  <c r="G38" i="1"/>
  <c r="I38" i="1" s="1"/>
  <c r="G35" i="1"/>
  <c r="I35" i="1" s="1"/>
  <c r="G28" i="1"/>
  <c r="I28" i="1" s="1"/>
  <c r="I24" i="1"/>
  <c r="G17" i="1"/>
  <c r="I17" i="1" s="1"/>
  <c r="G6" i="1"/>
  <c r="D6" i="1"/>
  <c r="I6" i="1" l="1"/>
  <c r="G5" i="1"/>
  <c r="I5" i="1" s="1"/>
  <c r="H6" i="1"/>
  <c r="J6" i="1"/>
  <c r="J13" i="1"/>
  <c r="H13" i="1"/>
  <c r="H24" i="1"/>
  <c r="J24" i="1"/>
  <c r="J28" i="1"/>
  <c r="H28" i="1"/>
  <c r="J42" i="1"/>
  <c r="H42" i="1"/>
  <c r="J17" i="1"/>
  <c r="H17" i="1"/>
  <c r="J35" i="1"/>
  <c r="H35" i="1"/>
  <c r="H38" i="1"/>
  <c r="J38" i="1"/>
  <c r="J44" i="1"/>
  <c r="H44" i="1"/>
  <c r="H46" i="1"/>
  <c r="J46" i="1"/>
  <c r="H5" i="1" l="1"/>
  <c r="J5" i="1"/>
</calcChain>
</file>

<file path=xl/sharedStrings.xml><?xml version="1.0" encoding="utf-8"?>
<sst xmlns="http://schemas.openxmlformats.org/spreadsheetml/2006/main" count="147" uniqueCount="72">
  <si>
    <t>Р</t>
  </si>
  <si>
    <t>П</t>
  </si>
  <si>
    <t>ВСЕГО</t>
  </si>
  <si>
    <t>01</t>
  </si>
  <si>
    <t>00</t>
  </si>
  <si>
    <t>ОБЩЕГОСУДАРСТВЕННЫЕ ВОПРОСЫ</t>
  </si>
  <si>
    <t>02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</si>
  <si>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</si>
  <si>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</si>
  <si>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</si>
  <si>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</si>
  <si>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</si>
  <si>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</si>
  <si>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</si>
  <si>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 надзора</t>
  </si>
  <si>
    <t>07</t>
  </si>
  <si>
    <t>10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</si>
  <si>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</si>
  <si>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</si>
  <si>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</si>
  <si>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</si>
  <si>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</si>
  <si>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</si>
  <si>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</si>
  <si>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</si>
  <si>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</si>
  <si>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Водное хозяйство</t>
  </si>
  <si>
    <t>08</t>
  </si>
  <si>
    <t>Транспорт</t>
  </si>
  <si>
    <t>Дорожное хозяйство (дорожные фонды)</t>
  </si>
  <si>
    <t>Связь и информатика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</si>
  <si>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</si>
  <si>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</si>
  <si>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</si>
  <si>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</si>
  <si>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</si>
  <si>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</si>
  <si>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</si>
  <si>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</si>
  <si>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</si>
  <si>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</si>
  <si>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</si>
  <si>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</si>
  <si>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</si>
  <si>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</si>
  <si>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</si>
  <si>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</si>
  <si>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</si>
  <si>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</si>
  <si>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</si>
  <si>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</t>
  </si>
  <si>
    <t>ФИЗИЧЕСКАЯ КУЛЬТУРА И СПОРТ</t>
  </si>
  <si>
    <t xml:space="preserve">Физическая культура </t>
  </si>
  <si>
    <t>СРЕДСТВА МАССОВОЙ ИНФОРМАЦИИ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</si>
  <si>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</si>
  <si>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</si>
  <si>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разделов, подразделов</t>
  </si>
  <si>
    <t>Резервные фонды</t>
  </si>
  <si>
    <t xml:space="preserve">Молодежная политика </t>
  </si>
  <si>
    <t>Бюджетные ассигнования в соответствии с уточненной бюджетной росписью расходов</t>
  </si>
  <si>
    <t>% исполнения к уточненной росписи</t>
  </si>
  <si>
    <t>МЕЖБЮДЖЕТНЫЕ ТРАНСФЕРТЫ ОБЩЕГО ХАРАКТЕРА БЮДЖЕТАМ БЮДЖЕТНОЙ СИСТЕМЫ РОССИЙСКОЙ ФЕДЕРАЦИИ</t>
  </si>
  <si>
    <t>Исполнено за I квартал 2021 года</t>
  </si>
  <si>
    <t>Гражданская оборона</t>
  </si>
  <si>
    <t>x</t>
  </si>
  <si>
    <t>Сведения об исполнении расходов бюджета муниципального района "Мещовский район" по разделам и подразделам классификации расходов бюджетов за I квартал 2022 года в сравнении с запланированными значениями на 2022 год и соответствующим периодом 2021 года</t>
  </si>
  <si>
    <t>Темп роста к соответствующему периоду 2021 года, %</t>
  </si>
  <si>
    <t>2022 год</t>
  </si>
  <si>
    <t>Исполнено за I квартал 2022 года</t>
  </si>
  <si>
    <t>(рублей)</t>
  </si>
  <si>
    <t>Бюджетные ассигнования в соответствии с Решением Районного Собрания
 от 14.12.2021 № 117 (в ред. от 31.03.2021 № 136)</t>
  </si>
  <si>
    <t>% исп-я к плану в соответствии с Решением Районного Собрания
 от 14.12.2021 № 117 (в ред. от 31.03.2021 № 136)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</si>
</sst>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31" x14ac:knownFonts="1">
    <font>
      <sz val="10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 Cyr"/>
      <charset val="204"/>
    </font>
    <font>
      <b/>
      <sz val="9"/>
      <name val="Times New Roman Cyr"/>
      <charset val="204"/>
    </font>
    <font>
      <b/>
      <sz val="13"/>
      <name val="Times New Roman Cyr"/>
      <charset val="204"/>
    </font>
    <font>
      <b/>
      <sz val="12"/>
      <color indexed="32"/>
      <name val="Arial Cyr"/>
      <family val="2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12"/>
      <color indexed="32"/>
      <name val="Arial Cyr"/>
      <family val="2"/>
      <charset val="204"/>
    </font>
    <font>
      <i/>
      <sz val="11"/>
      <color indexed="32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Times New Roman Cyr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>
      <alignment vertical="top" wrapText="1"/>
    </xf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9" fillId="2" borderId="0"/>
    <xf numFmtId="0" fontId="20" fillId="3" borderId="4">
      <alignment horizontal="center" vertical="center" wrapText="1"/>
    </xf>
    <xf numFmtId="0" fontId="20" fillId="3" borderId="4">
      <alignment horizontal="center" vertical="center" shrinkToFit="1"/>
    </xf>
    <xf numFmtId="49" fontId="20" fillId="3" borderId="4">
      <alignment horizontal="left" vertical="center" wrapText="1"/>
    </xf>
    <xf numFmtId="49" fontId="21" fillId="3" borderId="4">
      <alignment horizontal="left" vertical="center" wrapText="1"/>
    </xf>
    <xf numFmtId="0" fontId="20" fillId="3" borderId="4">
      <alignment horizontal="left"/>
    </xf>
    <xf numFmtId="0" fontId="22" fillId="0" borderId="5"/>
    <xf numFmtId="49" fontId="20" fillId="3" borderId="4">
      <alignment horizontal="center" vertical="center" wrapText="1"/>
    </xf>
    <xf numFmtId="49" fontId="21" fillId="3" borderId="4">
      <alignment horizontal="center" vertical="center" wrapText="1"/>
    </xf>
    <xf numFmtId="0" fontId="19" fillId="0" borderId="0"/>
    <xf numFmtId="0" fontId="22" fillId="0" borderId="0">
      <alignment horizontal="left" wrapText="1"/>
    </xf>
    <xf numFmtId="4" fontId="20" fillId="3" borderId="4">
      <alignment horizontal="right" vertical="center" shrinkToFit="1"/>
    </xf>
    <xf numFmtId="4" fontId="21" fillId="3" borderId="4">
      <alignment horizontal="right" vertical="center" shrinkToFit="1"/>
    </xf>
    <xf numFmtId="4" fontId="21" fillId="3" borderId="4">
      <alignment horizontal="right" vertical="top" shrinkToFit="1"/>
    </xf>
    <xf numFmtId="4" fontId="20" fillId="3" borderId="4">
      <alignment horizontal="right" vertical="top" shrinkToFit="1"/>
    </xf>
    <xf numFmtId="0" fontId="22" fillId="0" borderId="0">
      <alignment horizontal="left" vertical="top" wrapText="1"/>
    </xf>
    <xf numFmtId="0" fontId="23" fillId="0" borderId="0">
      <alignment horizontal="center" wrapText="1"/>
    </xf>
    <xf numFmtId="0" fontId="23" fillId="0" borderId="0">
      <alignment horizontal="center"/>
    </xf>
    <xf numFmtId="0" fontId="22" fillId="0" borderId="0">
      <alignment wrapText="1"/>
    </xf>
    <xf numFmtId="0" fontId="22" fillId="0" borderId="0">
      <alignment horizontal="right"/>
    </xf>
    <xf numFmtId="0" fontId="22" fillId="0" borderId="0"/>
    <xf numFmtId="0" fontId="22" fillId="0" borderId="6"/>
    <xf numFmtId="165" fontId="9" fillId="0" borderId="1">
      <alignment wrapText="1"/>
    </xf>
    <xf numFmtId="165" fontId="14" fillId="0" borderId="2" applyBorder="0">
      <alignment wrapText="1"/>
    </xf>
    <xf numFmtId="165" fontId="15" fillId="0" borderId="2" applyBorder="0">
      <alignment wrapText="1"/>
    </xf>
    <xf numFmtId="0" fontId="1" fillId="0" borderId="0"/>
    <xf numFmtId="0" fontId="16" fillId="0" borderId="0">
      <alignment vertical="top" wrapText="1"/>
    </xf>
    <xf numFmtId="164" fontId="24" fillId="0" borderId="0">
      <alignment vertical="top" wrapText="1"/>
    </xf>
    <xf numFmtId="0" fontId="17" fillId="0" borderId="0"/>
    <xf numFmtId="1" fontId="4" fillId="0" borderId="0"/>
    <xf numFmtId="0" fontId="24" fillId="0" borderId="0">
      <alignment vertical="top" wrapText="1"/>
    </xf>
    <xf numFmtId="0" fontId="26" fillId="6" borderId="0"/>
    <xf numFmtId="0" fontId="27" fillId="6" borderId="0"/>
    <xf numFmtId="0" fontId="27" fillId="0" borderId="0"/>
    <xf numFmtId="0" fontId="28" fillId="5" borderId="8" applyNumberFormat="0" applyFont="0" applyAlignment="0" applyProtection="0"/>
    <xf numFmtId="0" fontId="18" fillId="2" borderId="0"/>
    <xf numFmtId="0" fontId="20" fillId="0" borderId="4">
      <alignment horizontal="center" vertical="center" wrapText="1"/>
    </xf>
    <xf numFmtId="0" fontId="22" fillId="0" borderId="4">
      <alignment horizontal="center" vertical="center" shrinkToFit="1"/>
    </xf>
    <xf numFmtId="49" fontId="20" fillId="0" borderId="4">
      <alignment horizontal="left" vertical="center" wrapText="1"/>
    </xf>
    <xf numFmtId="0" fontId="21" fillId="2" borderId="0">
      <alignment vertical="center"/>
    </xf>
    <xf numFmtId="49" fontId="21" fillId="0" borderId="4">
      <alignment horizontal="left" vertical="center" wrapText="1"/>
    </xf>
    <xf numFmtId="0" fontId="21" fillId="2" borderId="0"/>
    <xf numFmtId="0" fontId="20" fillId="0" borderId="4">
      <alignment horizontal="left"/>
    </xf>
    <xf numFmtId="0" fontId="22" fillId="0" borderId="5"/>
    <xf numFmtId="0" fontId="18" fillId="0" borderId="0"/>
    <xf numFmtId="49" fontId="20" fillId="0" borderId="4">
      <alignment horizontal="center" vertical="center" wrapText="1"/>
    </xf>
    <xf numFmtId="0" fontId="21" fillId="0" borderId="0">
      <alignment horizontal="center" vertical="center"/>
    </xf>
    <xf numFmtId="49" fontId="21" fillId="0" borderId="4">
      <alignment horizontal="center" vertical="center" wrapText="1"/>
    </xf>
    <xf numFmtId="0" fontId="21" fillId="0" borderId="0"/>
    <xf numFmtId="0" fontId="21" fillId="2" borderId="0">
      <alignment horizontal="center" vertical="center"/>
    </xf>
    <xf numFmtId="4" fontId="20" fillId="0" borderId="4">
      <alignment horizontal="right" vertical="center" shrinkToFit="1"/>
    </xf>
    <xf numFmtId="4" fontId="21" fillId="0" borderId="4">
      <alignment horizontal="right" vertical="center" shrinkToFit="1"/>
    </xf>
    <xf numFmtId="4" fontId="20" fillId="0" borderId="4">
      <alignment horizontal="right" vertical="top" shrinkToFit="1"/>
    </xf>
    <xf numFmtId="0" fontId="22" fillId="0" borderId="0">
      <alignment horizontal="left" wrapText="1"/>
    </xf>
    <xf numFmtId="0" fontId="18" fillId="0" borderId="0">
      <protection locked="0"/>
    </xf>
    <xf numFmtId="0" fontId="22" fillId="0" borderId="0">
      <alignment horizontal="left" vertical="top" wrapText="1"/>
    </xf>
    <xf numFmtId="0" fontId="23" fillId="0" borderId="0">
      <alignment horizontal="center" wrapText="1"/>
    </xf>
    <xf numFmtId="0" fontId="23" fillId="0" borderId="0">
      <alignment horizontal="center"/>
    </xf>
    <xf numFmtId="0" fontId="22" fillId="0" borderId="0">
      <alignment wrapText="1"/>
    </xf>
    <xf numFmtId="0" fontId="22" fillId="0" borderId="0">
      <alignment horizontal="right"/>
    </xf>
    <xf numFmtId="0" fontId="21" fillId="0" borderId="0">
      <alignment vertical="center"/>
    </xf>
    <xf numFmtId="0" fontId="22" fillId="0" borderId="0"/>
    <xf numFmtId="0" fontId="22" fillId="0" borderId="6"/>
  </cellStyleXfs>
  <cellXfs count="47">
    <xf numFmtId="0" fontId="0" fillId="0" borderId="0" xfId="0">
      <alignment vertical="top" wrapText="1"/>
    </xf>
    <xf numFmtId="0" fontId="2" fillId="0" borderId="0" xfId="31" applyFont="1" applyFill="1" applyBorder="1" applyAlignment="1">
      <alignment vertical="center" wrapText="1"/>
    </xf>
    <xf numFmtId="0" fontId="3" fillId="0" borderId="0" xfId="31" applyFont="1" applyFill="1"/>
    <xf numFmtId="0" fontId="0" fillId="0" borderId="0" xfId="0" applyFont="1" applyFill="1" applyBorder="1" applyAlignment="1">
      <alignment horizontal="right"/>
    </xf>
    <xf numFmtId="165" fontId="10" fillId="0" borderId="3" xfId="28" quotePrefix="1" applyNumberFormat="1" applyFont="1" applyFill="1" applyBorder="1" applyAlignment="1">
      <alignment vertical="top" wrapText="1"/>
    </xf>
    <xf numFmtId="49" fontId="10" fillId="0" borderId="3" xfId="28" applyNumberFormat="1" applyFont="1" applyFill="1" applyBorder="1" applyAlignment="1">
      <alignment vertical="top" wrapText="1"/>
    </xf>
    <xf numFmtId="165" fontId="10" fillId="0" borderId="3" xfId="28" applyNumberFormat="1" applyFont="1" applyFill="1" applyBorder="1" applyAlignment="1">
      <alignment vertical="top" wrapText="1"/>
    </xf>
    <xf numFmtId="49" fontId="2" fillId="0" borderId="3" xfId="28" applyNumberFormat="1" applyFont="1" applyFill="1" applyBorder="1" applyAlignment="1">
      <alignment vertical="top" wrapText="1"/>
    </xf>
    <xf numFmtId="165" fontId="11" fillId="0" borderId="3" xfId="28" applyNumberFormat="1" applyFont="1" applyFill="1" applyBorder="1" applyAlignment="1">
      <alignment vertical="top" wrapText="1"/>
    </xf>
    <xf numFmtId="165" fontId="2" fillId="0" borderId="3" xfId="28" quotePrefix="1" applyNumberFormat="1" applyFont="1" applyFill="1" applyBorder="1" applyAlignment="1">
      <alignment vertical="top" wrapText="1"/>
    </xf>
    <xf numFmtId="165" fontId="12" fillId="0" borderId="3" xfId="28" applyNumberFormat="1" applyFont="1" applyFill="1" applyBorder="1" applyAlignment="1">
      <alignment vertical="top" wrapText="1"/>
    </xf>
    <xf numFmtId="49" fontId="13" fillId="0" borderId="3" xfId="28" applyNumberFormat="1" applyFont="1" applyFill="1" applyBorder="1" applyAlignment="1">
      <alignment vertical="top" wrapText="1"/>
    </xf>
    <xf numFmtId="49" fontId="2" fillId="0" borderId="3" xfId="29" applyNumberFormat="1" applyFont="1" applyFill="1" applyBorder="1" applyAlignment="1">
      <alignment vertical="top" wrapText="1"/>
    </xf>
    <xf numFmtId="165" fontId="12" fillId="0" borderId="3" xfId="29" applyNumberFormat="1" applyFont="1" applyFill="1" applyBorder="1" applyAlignment="1">
      <alignment vertical="top" wrapText="1"/>
    </xf>
    <xf numFmtId="165" fontId="11" fillId="0" borderId="3" xfId="29" applyNumberFormat="1" applyFont="1" applyFill="1" applyBorder="1" applyAlignment="1">
      <alignment vertical="top" wrapText="1"/>
    </xf>
    <xf numFmtId="49" fontId="13" fillId="0" borderId="3" xfId="29" applyNumberFormat="1" applyFont="1" applyFill="1" applyBorder="1" applyAlignment="1">
      <alignment vertical="top" wrapText="1"/>
    </xf>
    <xf numFmtId="49" fontId="10" fillId="0" borderId="3" xfId="29" applyNumberFormat="1" applyFont="1" applyFill="1" applyBorder="1" applyAlignment="1">
      <alignment vertical="top" wrapText="1"/>
    </xf>
    <xf numFmtId="165" fontId="10" fillId="0" borderId="3" xfId="29" applyNumberFormat="1" applyFont="1" applyFill="1" applyBorder="1" applyAlignment="1">
      <alignment vertical="top" wrapText="1"/>
    </xf>
    <xf numFmtId="49" fontId="2" fillId="0" borderId="3" xfId="28" quotePrefix="1" applyNumberFormat="1" applyFont="1" applyFill="1" applyBorder="1" applyAlignment="1">
      <alignment vertical="top" wrapText="1"/>
    </xf>
    <xf numFmtId="49" fontId="2" fillId="0" borderId="3" xfId="29" quotePrefix="1" applyNumberFormat="1" applyFont="1" applyFill="1" applyBorder="1" applyAlignment="1">
      <alignment vertical="top" wrapText="1"/>
    </xf>
    <xf numFmtId="49" fontId="6" fillId="0" borderId="7" xfId="35" applyNumberFormat="1" applyFont="1" applyFill="1" applyBorder="1" applyAlignment="1">
      <alignment horizontal="center" vertical="center" wrapText="1"/>
    </xf>
    <xf numFmtId="49" fontId="7" fillId="0" borderId="7" xfId="35" applyNumberFormat="1" applyFont="1" applyFill="1" applyBorder="1" applyAlignment="1">
      <alignment horizontal="center" vertical="center" wrapText="1"/>
    </xf>
    <xf numFmtId="49" fontId="6" fillId="0" borderId="7" xfId="35" applyNumberFormat="1" applyFont="1" applyFill="1" applyBorder="1" applyAlignment="1">
      <alignment horizontal="right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top" wrapText="1"/>
    </xf>
    <xf numFmtId="166" fontId="8" fillId="0" borderId="7" xfId="35" applyNumberFormat="1" applyFont="1" applyFill="1" applyBorder="1" applyAlignment="1" applyProtection="1">
      <alignment horizontal="right" vertical="center" wrapText="1"/>
    </xf>
    <xf numFmtId="166" fontId="10" fillId="0" borderId="3" xfId="31" applyNumberFormat="1" applyFont="1" applyFill="1" applyBorder="1" applyAlignment="1">
      <alignment vertical="top"/>
    </xf>
    <xf numFmtId="166" fontId="11" fillId="0" borderId="3" xfId="31" applyNumberFormat="1" applyFont="1" applyFill="1" applyBorder="1" applyAlignment="1">
      <alignment vertical="top"/>
    </xf>
    <xf numFmtId="166" fontId="11" fillId="0" borderId="3" xfId="31" applyNumberFormat="1" applyFont="1" applyFill="1" applyBorder="1" applyAlignment="1">
      <alignment horizontal="right" vertical="top"/>
    </xf>
    <xf numFmtId="4" fontId="8" fillId="0" borderId="7" xfId="35" applyNumberFormat="1" applyFont="1" applyFill="1" applyBorder="1" applyAlignment="1" applyProtection="1">
      <alignment horizontal="right" vertical="center" wrapText="1"/>
    </xf>
    <xf numFmtId="4" fontId="10" fillId="0" borderId="3" xfId="28" applyNumberFormat="1" applyFont="1" applyFill="1" applyBorder="1" applyAlignment="1">
      <alignment vertical="top" wrapText="1"/>
    </xf>
    <xf numFmtId="4" fontId="11" fillId="0" borderId="3" xfId="28" applyNumberFormat="1" applyFont="1" applyFill="1" applyBorder="1" applyAlignment="1">
      <alignment vertical="top" wrapText="1"/>
    </xf>
    <xf numFmtId="4" fontId="12" fillId="0" borderId="3" xfId="35" applyNumberFormat="1" applyFont="1" applyFill="1" applyBorder="1" applyAlignment="1">
      <alignment horizontal="right" vertical="top" wrapText="1"/>
    </xf>
    <xf numFmtId="4" fontId="11" fillId="0" borderId="3" xfId="29" applyNumberFormat="1" applyFont="1" applyFill="1" applyBorder="1" applyAlignment="1">
      <alignment vertical="top" wrapText="1"/>
    </xf>
    <xf numFmtId="4" fontId="10" fillId="0" borderId="3" xfId="29" applyNumberFormat="1" applyFont="1" applyFill="1" applyBorder="1" applyAlignment="1">
      <alignment vertical="top" wrapText="1"/>
    </xf>
    <xf numFmtId="0" fontId="29" fillId="0" borderId="0" xfId="31" applyFont="1" applyFill="1" applyAlignment="1">
      <alignment horizontal="center" vertical="center" wrapText="1"/>
    </xf>
    <xf numFmtId="0" fontId="30" fillId="0" borderId="0" xfId="31" applyFont="1" applyAlignment="1">
      <alignment wrapText="1"/>
    </xf>
    <xf numFmtId="49" fontId="5" fillId="0" borderId="3" xfId="35" applyNumberFormat="1" applyFont="1" applyFill="1" applyBorder="1" applyAlignment="1">
      <alignment horizontal="center" vertical="center" wrapText="1"/>
    </xf>
    <xf numFmtId="0" fontId="5" fillId="0" borderId="3" xfId="31" applyFont="1" applyBorder="1" applyAlignment="1">
      <alignment horizontal="center" vertical="center" wrapText="1"/>
    </xf>
    <xf numFmtId="0" fontId="25" fillId="4" borderId="1" xfId="36" applyFont="1" applyFill="1" applyBorder="1" applyAlignment="1">
      <alignment horizontal="center" vertical="center" wrapText="1"/>
    </xf>
    <xf numFmtId="0" fontId="25" fillId="4" borderId="7" xfId="36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166" fontId="8" fillId="0" borderId="7" xfId="31" applyNumberFormat="1" applyFont="1" applyFill="1" applyBorder="1" applyAlignment="1">
      <alignment vertical="center"/>
    </xf>
  </cellXfs>
  <cellStyles count="69">
    <cellStyle name="br" xfId="1"/>
    <cellStyle name="col" xfId="2"/>
    <cellStyle name="style0" xfId="3"/>
    <cellStyle name="td" xfId="4"/>
    <cellStyle name="tr" xfId="5"/>
    <cellStyle name="xl21" xfId="6"/>
    <cellStyle name="xl21 2" xfId="41"/>
    <cellStyle name="xl22" xfId="7"/>
    <cellStyle name="xl22 2" xfId="42"/>
    <cellStyle name="xl23" xfId="8"/>
    <cellStyle name="xl23 2" xfId="43"/>
    <cellStyle name="xl24" xfId="9"/>
    <cellStyle name="xl24 2" xfId="44"/>
    <cellStyle name="xl25" xfId="10"/>
    <cellStyle name="xl25 2" xfId="45"/>
    <cellStyle name="xl26" xfId="11"/>
    <cellStyle name="xl26 2" xfId="46"/>
    <cellStyle name="xl27" xfId="12"/>
    <cellStyle name="xl27 2" xfId="47"/>
    <cellStyle name="xl28" xfId="13"/>
    <cellStyle name="xl28 2" xfId="48"/>
    <cellStyle name="xl29" xfId="14"/>
    <cellStyle name="xl29 2" xfId="49"/>
    <cellStyle name="xl30" xfId="15"/>
    <cellStyle name="xl30 2" xfId="50"/>
    <cellStyle name="xl31" xfId="16"/>
    <cellStyle name="xl31 2" xfId="51"/>
    <cellStyle name="xl32" xfId="17"/>
    <cellStyle name="xl32 2" xfId="52"/>
    <cellStyle name="xl33" xfId="18"/>
    <cellStyle name="xl33 2" xfId="53"/>
    <cellStyle name="xl34" xfId="19"/>
    <cellStyle name="xl34 2" xfId="54"/>
    <cellStyle name="xl35" xfId="20"/>
    <cellStyle name="xl35 2" xfId="55"/>
    <cellStyle name="xl36" xfId="21"/>
    <cellStyle name="xl36 2" xfId="56"/>
    <cellStyle name="xl37" xfId="22"/>
    <cellStyle name="xl37 2" xfId="57"/>
    <cellStyle name="xl38" xfId="23"/>
    <cellStyle name="xl38 2" xfId="58"/>
    <cellStyle name="xl39" xfId="24"/>
    <cellStyle name="xl39 2" xfId="59"/>
    <cellStyle name="xl40" xfId="25"/>
    <cellStyle name="xl40 2" xfId="60"/>
    <cellStyle name="xl41" xfId="26"/>
    <cellStyle name="xl41 2" xfId="61"/>
    <cellStyle name="xl42" xfId="27"/>
    <cellStyle name="xl42 2" xfId="62"/>
    <cellStyle name="xl43" xfId="63"/>
    <cellStyle name="xl44" xfId="64"/>
    <cellStyle name="xl45" xfId="65"/>
    <cellStyle name="xl46" xfId="66"/>
    <cellStyle name="xl47" xfId="67"/>
    <cellStyle name="xl48" xfId="68"/>
    <cellStyle name="ЗГ1" xfId="28"/>
    <cellStyle name="ЗГ2" xfId="29"/>
    <cellStyle name="ЗГ3" xfId="30"/>
    <cellStyle name="Обычный" xfId="0" builtinId="0"/>
    <cellStyle name="Обычный 14" xfId="38"/>
    <cellStyle name="Обычный 2" xfId="31"/>
    <cellStyle name="Обычный 3" xfId="32"/>
    <cellStyle name="Обычный 3 2" xfId="37"/>
    <cellStyle name="Обычный 4" xfId="33"/>
    <cellStyle name="Обычный 4 2" xfId="39"/>
    <cellStyle name="Обычный 5" xfId="34"/>
    <cellStyle name="Обычный 6" xfId="36"/>
    <cellStyle name="Примечание 2" xfId="40"/>
    <cellStyle name="ТЕКСТ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Normal="110" zoomScaleSheetLayoutView="100" workbookViewId="0">
      <selection activeCell="H8" sqref="H8"/>
    </sheetView>
  </sheetViews>
  <sheetFormatPr defaultRowHeight="12.75" x14ac:dyDescent="0.2"/>
  <cols>
    <col min="1" max="1" width="5.6640625" customWidth="1"/>
    <col min="2" max="2" width="6.5" customWidth="1"/>
    <col min="3" max="3" width="65" customWidth="1"/>
    <col min="4" max="4" width="18.1640625" customWidth="1"/>
    <col min="5" max="5" width="20" style="25" customWidth="1"/>
    <col min="6" max="6" width="19.6640625" style="25" customWidth="1"/>
    <col min="7" max="7" width="20" style="25" customWidth="1"/>
    <col min="8" max="8" width="16.83203125" customWidth="1"/>
    <col min="9" max="9" width="15.83203125" style="25" customWidth="1"/>
    <col min="10" max="10" width="15.6640625" customWidth="1"/>
  </cols>
  <sheetData>
    <row r="1" spans="1:10" ht="51" customHeight="1" x14ac:dyDescent="0.25">
      <c r="A1" s="36" t="s">
        <v>65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1"/>
      <c r="B2" s="1"/>
      <c r="C2" s="1"/>
      <c r="D2" s="1"/>
      <c r="E2" s="1"/>
      <c r="F2" s="1"/>
      <c r="G2" s="2"/>
      <c r="H2" s="2"/>
      <c r="I2" s="2"/>
      <c r="J2" s="3" t="s">
        <v>69</v>
      </c>
    </row>
    <row r="3" spans="1:10" ht="21" customHeight="1" x14ac:dyDescent="0.2">
      <c r="A3" s="38" t="s">
        <v>0</v>
      </c>
      <c r="B3" s="38" t="s">
        <v>1</v>
      </c>
      <c r="C3" s="38" t="s">
        <v>56</v>
      </c>
      <c r="D3" s="42" t="s">
        <v>62</v>
      </c>
      <c r="E3" s="43" t="s">
        <v>67</v>
      </c>
      <c r="F3" s="44"/>
      <c r="G3" s="44"/>
      <c r="H3" s="44"/>
      <c r="I3" s="45"/>
      <c r="J3" s="40" t="s">
        <v>66</v>
      </c>
    </row>
    <row r="4" spans="1:10" ht="120" customHeight="1" x14ac:dyDescent="0.2">
      <c r="A4" s="39"/>
      <c r="B4" s="39"/>
      <c r="C4" s="39"/>
      <c r="D4" s="42"/>
      <c r="E4" s="24" t="s">
        <v>70</v>
      </c>
      <c r="F4" s="24" t="s">
        <v>59</v>
      </c>
      <c r="G4" s="24" t="s">
        <v>68</v>
      </c>
      <c r="H4" s="23" t="s">
        <v>71</v>
      </c>
      <c r="I4" s="24" t="s">
        <v>60</v>
      </c>
      <c r="J4" s="41"/>
    </row>
    <row r="5" spans="1:10" ht="24.75" customHeight="1" x14ac:dyDescent="0.2">
      <c r="A5" s="20"/>
      <c r="B5" s="21"/>
      <c r="C5" s="22" t="s">
        <v>2</v>
      </c>
      <c r="D5" s="30">
        <f>D6+D13+D17+D24+D28+D35+D38+D42+D44+D46</f>
        <v>94499642.060000002</v>
      </c>
      <c r="E5" s="30">
        <f t="shared" ref="E5" si="0">E6+E13+E17+E24+E28+E35+E38+E42+E44+E46</f>
        <v>852562422.39999998</v>
      </c>
      <c r="F5" s="30">
        <f t="shared" ref="F5:G5" si="1">F6+F13+F17+F24+F28+F35+F38+F42+F44+F46</f>
        <v>853093017.32000005</v>
      </c>
      <c r="G5" s="30">
        <f t="shared" si="1"/>
        <v>104183003.94000001</v>
      </c>
      <c r="H5" s="26">
        <f>G5/E5*100</f>
        <v>12.219985446545998</v>
      </c>
      <c r="I5" s="26">
        <f>G5/F5*100</f>
        <v>12.212385030098115</v>
      </c>
      <c r="J5" s="46">
        <f>G5/D5*100</f>
        <v>110.24698260111062</v>
      </c>
    </row>
    <row r="6" spans="1:10" ht="14.25" x14ac:dyDescent="0.2">
      <c r="A6" s="4" t="s">
        <v>3</v>
      </c>
      <c r="B6" s="5" t="s">
        <v>4</v>
      </c>
      <c r="C6" s="6" t="s">
        <v>5</v>
      </c>
      <c r="D6" s="31">
        <f>SUM(D7:D12)</f>
        <v>11163608</v>
      </c>
      <c r="E6" s="31">
        <f>SUM(E7:E12)</f>
        <v>59711929.240000002</v>
      </c>
      <c r="F6" s="31">
        <f>SUM(F7:F12)</f>
        <v>59711929.240000002</v>
      </c>
      <c r="G6" s="31">
        <f>SUM(G7:G12)</f>
        <v>11229814.760000002</v>
      </c>
      <c r="H6" s="27">
        <f>G6/E6*100</f>
        <v>18.806652042448732</v>
      </c>
      <c r="I6" s="27">
        <f>G6/F6*100</f>
        <v>18.806652042448732</v>
      </c>
      <c r="J6" s="27">
        <f>G6/D6*100</f>
        <v>100.59305880321131</v>
      </c>
    </row>
    <row r="7" spans="1:10" ht="48.75" customHeight="1" x14ac:dyDescent="0.2">
      <c r="A7" s="9" t="s">
        <v>3</v>
      </c>
      <c r="B7" s="7" t="s">
        <v>7</v>
      </c>
      <c r="C7" s="8" t="s">
        <v>8</v>
      </c>
      <c r="D7" s="32">
        <v>215908.57</v>
      </c>
      <c r="E7" s="33">
        <v>1374528</v>
      </c>
      <c r="F7" s="33">
        <v>1374528</v>
      </c>
      <c r="G7" s="32">
        <v>197787.55</v>
      </c>
      <c r="H7" s="28">
        <f t="shared" ref="H7:H43" si="2">G7/E7*100</f>
        <v>14.389488609908273</v>
      </c>
      <c r="I7" s="28">
        <f t="shared" ref="I7:I43" si="3">G7/F7*100</f>
        <v>14.389488609908273</v>
      </c>
      <c r="J7" s="28">
        <f t="shared" ref="J7:J43" si="4">G7/D7*100</f>
        <v>91.60708627730709</v>
      </c>
    </row>
    <row r="8" spans="1:10" ht="47.25" customHeight="1" x14ac:dyDescent="0.2">
      <c r="A8" s="9" t="s">
        <v>3</v>
      </c>
      <c r="B8" s="7" t="s">
        <v>9</v>
      </c>
      <c r="C8" s="8" t="s">
        <v>10</v>
      </c>
      <c r="D8" s="32">
        <v>9641931.1099999994</v>
      </c>
      <c r="E8" s="33">
        <v>48264695.240000002</v>
      </c>
      <c r="F8" s="33">
        <v>48264695.240000002</v>
      </c>
      <c r="G8" s="32">
        <v>9507911.1300000008</v>
      </c>
      <c r="H8" s="28">
        <f t="shared" si="2"/>
        <v>19.699515521068069</v>
      </c>
      <c r="I8" s="28">
        <f t="shared" si="3"/>
        <v>19.699515521068069</v>
      </c>
      <c r="J8" s="28">
        <f t="shared" si="4"/>
        <v>98.610029687299857</v>
      </c>
    </row>
    <row r="9" spans="1:10" ht="15" x14ac:dyDescent="0.2">
      <c r="A9" s="7" t="s">
        <v>3</v>
      </c>
      <c r="B9" s="7" t="s">
        <v>11</v>
      </c>
      <c r="C9" s="10" t="s">
        <v>12</v>
      </c>
      <c r="D9" s="32">
        <v>0</v>
      </c>
      <c r="E9" s="33">
        <v>11805</v>
      </c>
      <c r="F9" s="33">
        <v>11805</v>
      </c>
      <c r="G9" s="32">
        <v>0</v>
      </c>
      <c r="H9" s="28">
        <f t="shared" si="2"/>
        <v>0</v>
      </c>
      <c r="I9" s="28">
        <f t="shared" si="3"/>
        <v>0</v>
      </c>
      <c r="J9" s="29" t="s">
        <v>64</v>
      </c>
    </row>
    <row r="10" spans="1:10" ht="46.5" customHeight="1" x14ac:dyDescent="0.2">
      <c r="A10" s="7" t="s">
        <v>3</v>
      </c>
      <c r="B10" s="7" t="s">
        <v>13</v>
      </c>
      <c r="C10" s="8" t="s">
        <v>14</v>
      </c>
      <c r="D10" s="32">
        <v>1166759.33</v>
      </c>
      <c r="E10" s="33">
        <v>7435340</v>
      </c>
      <c r="F10" s="33">
        <v>7435340</v>
      </c>
      <c r="G10" s="32">
        <v>1160146.5</v>
      </c>
      <c r="H10" s="28">
        <f t="shared" si="2"/>
        <v>15.603139869864727</v>
      </c>
      <c r="I10" s="28">
        <f t="shared" si="3"/>
        <v>15.603139869864727</v>
      </c>
      <c r="J10" s="28">
        <f t="shared" si="4"/>
        <v>99.433231016031371</v>
      </c>
    </row>
    <row r="11" spans="1:10" ht="15" x14ac:dyDescent="0.2">
      <c r="A11" s="7" t="s">
        <v>3</v>
      </c>
      <c r="B11" s="7" t="s">
        <v>50</v>
      </c>
      <c r="C11" s="10" t="s">
        <v>57</v>
      </c>
      <c r="D11" s="32">
        <v>0</v>
      </c>
      <c r="E11" s="33">
        <v>500000</v>
      </c>
      <c r="F11" s="33">
        <v>500000</v>
      </c>
      <c r="G11" s="32">
        <v>0</v>
      </c>
      <c r="H11" s="28">
        <f t="shared" si="2"/>
        <v>0</v>
      </c>
      <c r="I11" s="28">
        <f t="shared" si="3"/>
        <v>0</v>
      </c>
      <c r="J11" s="29" t="s">
        <v>64</v>
      </c>
    </row>
    <row r="12" spans="1:10" ht="15" x14ac:dyDescent="0.2">
      <c r="A12" s="7" t="s">
        <v>3</v>
      </c>
      <c r="B12" s="11" t="s">
        <v>17</v>
      </c>
      <c r="C12" s="10" t="s">
        <v>18</v>
      </c>
      <c r="D12" s="32">
        <v>139008.99</v>
      </c>
      <c r="E12" s="33">
        <v>2125561</v>
      </c>
      <c r="F12" s="33">
        <v>2125561</v>
      </c>
      <c r="G12" s="32">
        <v>363969.58</v>
      </c>
      <c r="H12" s="28">
        <f t="shared" si="2"/>
        <v>17.123459641948642</v>
      </c>
      <c r="I12" s="28">
        <f t="shared" si="3"/>
        <v>17.123459641948642</v>
      </c>
      <c r="J12" s="28">
        <f t="shared" si="4"/>
        <v>261.8316844112025</v>
      </c>
    </row>
    <row r="13" spans="1:10" ht="28.5" x14ac:dyDescent="0.2">
      <c r="A13" s="5" t="s">
        <v>7</v>
      </c>
      <c r="B13" s="5" t="s">
        <v>4</v>
      </c>
      <c r="C13" s="6" t="s">
        <v>19</v>
      </c>
      <c r="D13" s="31">
        <f>SUM(D14:D16)</f>
        <v>1067457.44</v>
      </c>
      <c r="E13" s="31">
        <f>SUM(E14:E16)</f>
        <v>5777381.5199999996</v>
      </c>
      <c r="F13" s="31">
        <f>SUM(F14:F16)</f>
        <v>5777381.5199999996</v>
      </c>
      <c r="G13" s="31">
        <f>SUM(G14:G16)</f>
        <v>1126762.3199999998</v>
      </c>
      <c r="H13" s="27">
        <f t="shared" si="2"/>
        <v>19.502993113738487</v>
      </c>
      <c r="I13" s="27">
        <f t="shared" si="3"/>
        <v>19.502993113738487</v>
      </c>
      <c r="J13" s="27">
        <f t="shared" si="4"/>
        <v>105.55571377159542</v>
      </c>
    </row>
    <row r="14" spans="1:10" ht="15" x14ac:dyDescent="0.2">
      <c r="A14" s="12" t="s">
        <v>7</v>
      </c>
      <c r="B14" s="12" t="s">
        <v>9</v>
      </c>
      <c r="C14" s="13" t="s">
        <v>20</v>
      </c>
      <c r="D14" s="34">
        <v>105838.66</v>
      </c>
      <c r="E14" s="33">
        <v>407765</v>
      </c>
      <c r="F14" s="33">
        <v>407765</v>
      </c>
      <c r="G14" s="34">
        <v>114707.5</v>
      </c>
      <c r="H14" s="28">
        <f t="shared" si="2"/>
        <v>28.130786114551277</v>
      </c>
      <c r="I14" s="28">
        <f t="shared" si="3"/>
        <v>28.130786114551277</v>
      </c>
      <c r="J14" s="28">
        <f t="shared" si="4"/>
        <v>108.37958454878395</v>
      </c>
    </row>
    <row r="15" spans="1:10" ht="18.75" customHeight="1" x14ac:dyDescent="0.2">
      <c r="A15" s="12" t="s">
        <v>7</v>
      </c>
      <c r="B15" s="12" t="s">
        <v>21</v>
      </c>
      <c r="C15" s="14" t="s">
        <v>63</v>
      </c>
      <c r="D15" s="34">
        <v>961618.78</v>
      </c>
      <c r="E15" s="33">
        <v>5200616.5199999996</v>
      </c>
      <c r="F15" s="33">
        <v>5200616.5199999996</v>
      </c>
      <c r="G15" s="34">
        <v>1012054.82</v>
      </c>
      <c r="H15" s="28">
        <f t="shared" si="2"/>
        <v>19.460285450925731</v>
      </c>
      <c r="I15" s="28">
        <f t="shared" si="3"/>
        <v>19.460285450925731</v>
      </c>
      <c r="J15" s="28">
        <f t="shared" si="4"/>
        <v>105.24491004636994</v>
      </c>
    </row>
    <row r="16" spans="1:10" ht="30.75" customHeight="1" x14ac:dyDescent="0.2">
      <c r="A16" s="15" t="s">
        <v>7</v>
      </c>
      <c r="B16" s="15" t="s">
        <v>22</v>
      </c>
      <c r="C16" s="14" t="s">
        <v>23</v>
      </c>
      <c r="D16" s="34">
        <v>0</v>
      </c>
      <c r="E16" s="33">
        <v>169000</v>
      </c>
      <c r="F16" s="33">
        <v>169000</v>
      </c>
      <c r="G16" s="34">
        <v>0</v>
      </c>
      <c r="H16" s="28">
        <f t="shared" si="2"/>
        <v>0</v>
      </c>
      <c r="I16" s="28">
        <f t="shared" si="3"/>
        <v>0</v>
      </c>
      <c r="J16" s="29" t="s">
        <v>64</v>
      </c>
    </row>
    <row r="17" spans="1:10" ht="14.25" x14ac:dyDescent="0.2">
      <c r="A17" s="16" t="s">
        <v>9</v>
      </c>
      <c r="B17" s="16" t="s">
        <v>4</v>
      </c>
      <c r="C17" s="17" t="s">
        <v>24</v>
      </c>
      <c r="D17" s="35">
        <f>SUM(D18:D23)</f>
        <v>3700989.19</v>
      </c>
      <c r="E17" s="35">
        <f>SUM(E18:E23)</f>
        <v>38057522.299999997</v>
      </c>
      <c r="F17" s="35">
        <f>SUM(F18:F23)</f>
        <v>38588117.219999999</v>
      </c>
      <c r="G17" s="35">
        <f>SUM(G18:G23)</f>
        <v>5772787.7999999998</v>
      </c>
      <c r="H17" s="27">
        <f t="shared" si="2"/>
        <v>15.168585475676119</v>
      </c>
      <c r="I17" s="27">
        <f t="shared" si="3"/>
        <v>14.96001415950918</v>
      </c>
      <c r="J17" s="27">
        <f t="shared" si="4"/>
        <v>155.97959095903221</v>
      </c>
    </row>
    <row r="18" spans="1:10" ht="15" x14ac:dyDescent="0.2">
      <c r="A18" s="12" t="s">
        <v>9</v>
      </c>
      <c r="B18" s="12" t="s">
        <v>11</v>
      </c>
      <c r="C18" s="13" t="s">
        <v>25</v>
      </c>
      <c r="D18" s="34">
        <v>0</v>
      </c>
      <c r="E18" s="33">
        <v>958952.5</v>
      </c>
      <c r="F18" s="33">
        <v>958952.5</v>
      </c>
      <c r="G18" s="34">
        <v>150000</v>
      </c>
      <c r="H18" s="28">
        <f t="shared" si="2"/>
        <v>15.642067777079676</v>
      </c>
      <c r="I18" s="28">
        <f t="shared" si="3"/>
        <v>15.642067777079676</v>
      </c>
      <c r="J18" s="29" t="s">
        <v>64</v>
      </c>
    </row>
    <row r="19" spans="1:10" ht="15" x14ac:dyDescent="0.2">
      <c r="A19" s="12" t="s">
        <v>9</v>
      </c>
      <c r="B19" s="12" t="s">
        <v>13</v>
      </c>
      <c r="C19" s="13" t="s">
        <v>26</v>
      </c>
      <c r="D19" s="34">
        <v>13920</v>
      </c>
      <c r="E19" s="33">
        <v>100000</v>
      </c>
      <c r="F19" s="33">
        <v>100000</v>
      </c>
      <c r="G19" s="34">
        <v>33920</v>
      </c>
      <c r="H19" s="28">
        <f t="shared" si="2"/>
        <v>33.92</v>
      </c>
      <c r="I19" s="28">
        <f t="shared" si="3"/>
        <v>33.92</v>
      </c>
      <c r="J19" s="29" t="s">
        <v>64</v>
      </c>
    </row>
    <row r="20" spans="1:10" ht="15" x14ac:dyDescent="0.2">
      <c r="A20" s="12" t="s">
        <v>9</v>
      </c>
      <c r="B20" s="12" t="s">
        <v>27</v>
      </c>
      <c r="C20" s="13" t="s">
        <v>28</v>
      </c>
      <c r="D20" s="34">
        <v>0</v>
      </c>
      <c r="E20" s="33">
        <v>3300000</v>
      </c>
      <c r="F20" s="33">
        <v>3300000</v>
      </c>
      <c r="G20" s="34">
        <v>527463</v>
      </c>
      <c r="H20" s="28">
        <f t="shared" si="2"/>
        <v>15.983727272727272</v>
      </c>
      <c r="I20" s="28">
        <f t="shared" si="3"/>
        <v>15.983727272727272</v>
      </c>
      <c r="J20" s="29" t="s">
        <v>64</v>
      </c>
    </row>
    <row r="21" spans="1:10" ht="15" x14ac:dyDescent="0.2">
      <c r="A21" s="12" t="s">
        <v>9</v>
      </c>
      <c r="B21" s="15" t="s">
        <v>21</v>
      </c>
      <c r="C21" s="14" t="s">
        <v>29</v>
      </c>
      <c r="D21" s="34">
        <v>3446469.2</v>
      </c>
      <c r="E21" s="33">
        <v>31967549.57</v>
      </c>
      <c r="F21" s="33">
        <v>31967549.57</v>
      </c>
      <c r="G21" s="34">
        <v>4625453</v>
      </c>
      <c r="H21" s="28">
        <f t="shared" si="2"/>
        <v>14.469213506251238</v>
      </c>
      <c r="I21" s="28">
        <f t="shared" si="3"/>
        <v>14.469213506251238</v>
      </c>
      <c r="J21" s="28">
        <f t="shared" si="4"/>
        <v>134.20845310325129</v>
      </c>
    </row>
    <row r="22" spans="1:10" ht="15" x14ac:dyDescent="0.2">
      <c r="A22" s="12" t="s">
        <v>9</v>
      </c>
      <c r="B22" s="15" t="s">
        <v>16</v>
      </c>
      <c r="C22" s="13" t="s">
        <v>30</v>
      </c>
      <c r="D22" s="34">
        <v>198740.44</v>
      </c>
      <c r="E22" s="33">
        <v>375000</v>
      </c>
      <c r="F22" s="33">
        <v>375000</v>
      </c>
      <c r="G22" s="34">
        <v>266250</v>
      </c>
      <c r="H22" s="28">
        <f t="shared" si="2"/>
        <v>71</v>
      </c>
      <c r="I22" s="28">
        <f t="shared" si="3"/>
        <v>71</v>
      </c>
      <c r="J22" s="28">
        <f t="shared" si="4"/>
        <v>133.96870813006149</v>
      </c>
    </row>
    <row r="23" spans="1:10" ht="16.5" customHeight="1" x14ac:dyDescent="0.2">
      <c r="A23" s="12" t="s">
        <v>9</v>
      </c>
      <c r="B23" s="15" t="s">
        <v>31</v>
      </c>
      <c r="C23" s="13" t="s">
        <v>32</v>
      </c>
      <c r="D23" s="34">
        <v>41859.550000000003</v>
      </c>
      <c r="E23" s="33">
        <v>1356020.23</v>
      </c>
      <c r="F23" s="33">
        <v>1886615.15</v>
      </c>
      <c r="G23" s="34">
        <v>169701.8</v>
      </c>
      <c r="H23" s="28">
        <f t="shared" si="2"/>
        <v>12.51469530067409</v>
      </c>
      <c r="I23" s="28">
        <f t="shared" si="3"/>
        <v>8.9950406684691355</v>
      </c>
      <c r="J23" s="28">
        <f t="shared" si="4"/>
        <v>405.40760710518862</v>
      </c>
    </row>
    <row r="24" spans="1:10" ht="14.25" x14ac:dyDescent="0.2">
      <c r="A24" s="5" t="s">
        <v>11</v>
      </c>
      <c r="B24" s="5" t="s">
        <v>4</v>
      </c>
      <c r="C24" s="6" t="s">
        <v>33</v>
      </c>
      <c r="D24" s="31">
        <f>SUM(D25:D27)</f>
        <v>790579.19999999995</v>
      </c>
      <c r="E24" s="31">
        <f t="shared" ref="E24" si="5">SUM(E25:E27)</f>
        <v>16327191.199999999</v>
      </c>
      <c r="F24" s="31">
        <f t="shared" ref="F24:G24" si="6">SUM(F25:F27)</f>
        <v>16327191.199999999</v>
      </c>
      <c r="G24" s="31">
        <f t="shared" si="6"/>
        <v>903131.62</v>
      </c>
      <c r="H24" s="27">
        <f t="shared" si="2"/>
        <v>5.5314573642035878</v>
      </c>
      <c r="I24" s="27">
        <f t="shared" si="3"/>
        <v>5.5314573642035878</v>
      </c>
      <c r="J24" s="27">
        <f t="shared" si="4"/>
        <v>114.23670392542581</v>
      </c>
    </row>
    <row r="25" spans="1:10" ht="15" x14ac:dyDescent="0.2">
      <c r="A25" s="12" t="s">
        <v>11</v>
      </c>
      <c r="B25" s="15" t="s">
        <v>3</v>
      </c>
      <c r="C25" s="8" t="s">
        <v>34</v>
      </c>
      <c r="D25" s="32">
        <v>123079.2</v>
      </c>
      <c r="E25" s="33">
        <v>238722.12</v>
      </c>
      <c r="F25" s="33">
        <v>238722.12</v>
      </c>
      <c r="G25" s="32">
        <v>229440.34</v>
      </c>
      <c r="H25" s="28">
        <f t="shared" si="2"/>
        <v>96.111889421893537</v>
      </c>
      <c r="I25" s="28">
        <f t="shared" si="3"/>
        <v>96.111889421893537</v>
      </c>
      <c r="J25" s="28">
        <f t="shared" si="4"/>
        <v>186.41682753869054</v>
      </c>
    </row>
    <row r="26" spans="1:10" ht="15" x14ac:dyDescent="0.2">
      <c r="A26" s="11" t="s">
        <v>11</v>
      </c>
      <c r="B26" s="11" t="s">
        <v>6</v>
      </c>
      <c r="C26" s="8" t="s">
        <v>35</v>
      </c>
      <c r="D26" s="32">
        <v>367500</v>
      </c>
      <c r="E26" s="33">
        <v>4099311.72</v>
      </c>
      <c r="F26" s="33">
        <v>4099311.72</v>
      </c>
      <c r="G26" s="32">
        <v>373691.28</v>
      </c>
      <c r="H26" s="28">
        <f t="shared" si="2"/>
        <v>9.115951787145379</v>
      </c>
      <c r="I26" s="28">
        <f t="shared" si="3"/>
        <v>9.115951787145379</v>
      </c>
      <c r="J26" s="28">
        <f t="shared" si="4"/>
        <v>101.68470204081635</v>
      </c>
    </row>
    <row r="27" spans="1:10" ht="15" x14ac:dyDescent="0.2">
      <c r="A27" s="11" t="s">
        <v>11</v>
      </c>
      <c r="B27" s="11" t="s">
        <v>7</v>
      </c>
      <c r="C27" s="8" t="s">
        <v>36</v>
      </c>
      <c r="D27" s="32">
        <v>300000</v>
      </c>
      <c r="E27" s="33">
        <v>11989157.359999999</v>
      </c>
      <c r="F27" s="33">
        <v>11989157.359999999</v>
      </c>
      <c r="G27" s="32">
        <v>300000</v>
      </c>
      <c r="H27" s="28">
        <f t="shared" si="2"/>
        <v>2.5022609262007385</v>
      </c>
      <c r="I27" s="28">
        <f t="shared" si="3"/>
        <v>2.5022609262007385</v>
      </c>
      <c r="J27" s="28">
        <f t="shared" si="4"/>
        <v>100</v>
      </c>
    </row>
    <row r="28" spans="1:10" ht="14.25" x14ac:dyDescent="0.2">
      <c r="A28" s="5" t="s">
        <v>15</v>
      </c>
      <c r="B28" s="5" t="s">
        <v>4</v>
      </c>
      <c r="C28" s="6" t="s">
        <v>37</v>
      </c>
      <c r="D28" s="31">
        <f>SUM(D29:D34)</f>
        <v>36154584.700000003</v>
      </c>
      <c r="E28" s="31">
        <f>SUM(E29:E34)</f>
        <v>542435291.53999996</v>
      </c>
      <c r="F28" s="31">
        <f>SUM(F29:F34)</f>
        <v>542435291.53999996</v>
      </c>
      <c r="G28" s="31">
        <f>SUM(G29:G34)</f>
        <v>35917591.460000001</v>
      </c>
      <c r="H28" s="27">
        <f t="shared" si="2"/>
        <v>6.6215439924692632</v>
      </c>
      <c r="I28" s="27">
        <f t="shared" si="3"/>
        <v>6.6215439924692632</v>
      </c>
      <c r="J28" s="27">
        <f t="shared" si="4"/>
        <v>99.344500173445496</v>
      </c>
    </row>
    <row r="29" spans="1:10" ht="15" x14ac:dyDescent="0.2">
      <c r="A29" s="7" t="s">
        <v>15</v>
      </c>
      <c r="B29" s="18" t="s">
        <v>3</v>
      </c>
      <c r="C29" s="10" t="s">
        <v>38</v>
      </c>
      <c r="D29" s="32">
        <v>3596660.86</v>
      </c>
      <c r="E29" s="33">
        <v>371388491.10000002</v>
      </c>
      <c r="F29" s="33">
        <v>371388491.10000002</v>
      </c>
      <c r="G29" s="32">
        <v>3798217.97</v>
      </c>
      <c r="H29" s="28">
        <f t="shared" si="2"/>
        <v>1.0227075046806695</v>
      </c>
      <c r="I29" s="28">
        <f t="shared" si="3"/>
        <v>1.0227075046806695</v>
      </c>
      <c r="J29" s="28">
        <f t="shared" si="4"/>
        <v>105.6040065451153</v>
      </c>
    </row>
    <row r="30" spans="1:10" ht="15" x14ac:dyDescent="0.2">
      <c r="A30" s="7" t="s">
        <v>15</v>
      </c>
      <c r="B30" s="18" t="s">
        <v>6</v>
      </c>
      <c r="C30" s="10" t="s">
        <v>39</v>
      </c>
      <c r="D30" s="32">
        <v>28288597.460000001</v>
      </c>
      <c r="E30" s="33">
        <v>130327344.3</v>
      </c>
      <c r="F30" s="33">
        <v>130327344.3</v>
      </c>
      <c r="G30" s="32">
        <v>27570401.109999999</v>
      </c>
      <c r="H30" s="28">
        <f t="shared" si="2"/>
        <v>21.154732537583058</v>
      </c>
      <c r="I30" s="28">
        <f t="shared" si="3"/>
        <v>21.154732537583058</v>
      </c>
      <c r="J30" s="28">
        <f t="shared" si="4"/>
        <v>97.461180777818583</v>
      </c>
    </row>
    <row r="31" spans="1:10" ht="15" x14ac:dyDescent="0.2">
      <c r="A31" s="7" t="s">
        <v>15</v>
      </c>
      <c r="B31" s="18" t="s">
        <v>7</v>
      </c>
      <c r="C31" s="10" t="s">
        <v>40</v>
      </c>
      <c r="D31" s="32">
        <v>2359043.21</v>
      </c>
      <c r="E31" s="33">
        <v>27002866.140000001</v>
      </c>
      <c r="F31" s="33">
        <v>27002866.140000001</v>
      </c>
      <c r="G31" s="32">
        <v>2860026.27</v>
      </c>
      <c r="H31" s="28">
        <f t="shared" si="2"/>
        <v>10.591565558899593</v>
      </c>
      <c r="I31" s="28">
        <f t="shared" si="3"/>
        <v>10.591565558899593</v>
      </c>
      <c r="J31" s="28">
        <f t="shared" si="4"/>
        <v>121.23670553707238</v>
      </c>
    </row>
    <row r="32" spans="1:10" ht="31.5" customHeight="1" x14ac:dyDescent="0.2">
      <c r="A32" s="7" t="s">
        <v>15</v>
      </c>
      <c r="B32" s="18" t="s">
        <v>11</v>
      </c>
      <c r="C32" s="8" t="s">
        <v>41</v>
      </c>
      <c r="D32" s="32">
        <v>27780</v>
      </c>
      <c r="E32" s="33">
        <v>200000</v>
      </c>
      <c r="F32" s="33">
        <v>200000</v>
      </c>
      <c r="G32" s="32">
        <v>27175</v>
      </c>
      <c r="H32" s="28">
        <f t="shared" si="2"/>
        <v>13.5875</v>
      </c>
      <c r="I32" s="28">
        <f t="shared" si="3"/>
        <v>13.5875</v>
      </c>
      <c r="J32" s="28">
        <f t="shared" si="4"/>
        <v>97.822174226061918</v>
      </c>
    </row>
    <row r="33" spans="1:10" ht="18" customHeight="1" x14ac:dyDescent="0.2">
      <c r="A33" s="7" t="s">
        <v>15</v>
      </c>
      <c r="B33" s="7" t="s">
        <v>15</v>
      </c>
      <c r="C33" s="10" t="s">
        <v>58</v>
      </c>
      <c r="D33" s="32">
        <v>0</v>
      </c>
      <c r="E33" s="33">
        <v>1027352</v>
      </c>
      <c r="F33" s="33">
        <v>1027352</v>
      </c>
      <c r="G33" s="32">
        <v>19020</v>
      </c>
      <c r="H33" s="28">
        <f t="shared" si="2"/>
        <v>1.8513615586478638</v>
      </c>
      <c r="I33" s="28">
        <f t="shared" si="3"/>
        <v>1.8513615586478638</v>
      </c>
      <c r="J33" s="29" t="s">
        <v>64</v>
      </c>
    </row>
    <row r="34" spans="1:10" ht="15" x14ac:dyDescent="0.2">
      <c r="A34" s="7" t="s">
        <v>15</v>
      </c>
      <c r="B34" s="7" t="s">
        <v>21</v>
      </c>
      <c r="C34" s="10" t="s">
        <v>42</v>
      </c>
      <c r="D34" s="32">
        <v>1882503.17</v>
      </c>
      <c r="E34" s="33">
        <v>12489238</v>
      </c>
      <c r="F34" s="33">
        <v>12489238</v>
      </c>
      <c r="G34" s="32">
        <v>1642751.11</v>
      </c>
      <c r="H34" s="28">
        <f t="shared" si="2"/>
        <v>13.153333373901596</v>
      </c>
      <c r="I34" s="28">
        <f t="shared" si="3"/>
        <v>13.153333373901596</v>
      </c>
      <c r="J34" s="28">
        <f t="shared" si="4"/>
        <v>87.264188245696289</v>
      </c>
    </row>
    <row r="35" spans="1:10" ht="14.25" x14ac:dyDescent="0.2">
      <c r="A35" s="5" t="s">
        <v>27</v>
      </c>
      <c r="B35" s="5" t="s">
        <v>4</v>
      </c>
      <c r="C35" s="6" t="s">
        <v>43</v>
      </c>
      <c r="D35" s="31">
        <f t="shared" ref="D35:E35" si="7">SUM(D36:D37)</f>
        <v>2905884.0300000003</v>
      </c>
      <c r="E35" s="31">
        <f t="shared" si="7"/>
        <v>21676286.120000001</v>
      </c>
      <c r="F35" s="31">
        <f t="shared" ref="F35:G35" si="8">SUM(F36:F37)</f>
        <v>21676286.120000001</v>
      </c>
      <c r="G35" s="31">
        <f t="shared" si="8"/>
        <v>4498270.1500000004</v>
      </c>
      <c r="H35" s="27">
        <f t="shared" si="2"/>
        <v>20.752033466884317</v>
      </c>
      <c r="I35" s="27">
        <f t="shared" si="3"/>
        <v>20.752033466884317</v>
      </c>
      <c r="J35" s="27">
        <f t="shared" si="4"/>
        <v>154.79868100586245</v>
      </c>
    </row>
    <row r="36" spans="1:10" ht="15" x14ac:dyDescent="0.2">
      <c r="A36" s="12" t="s">
        <v>27</v>
      </c>
      <c r="B36" s="18" t="s">
        <v>3</v>
      </c>
      <c r="C36" s="13" t="s">
        <v>44</v>
      </c>
      <c r="D36" s="34">
        <v>2282542.2200000002</v>
      </c>
      <c r="E36" s="33">
        <v>17802394.120000001</v>
      </c>
      <c r="F36" s="33">
        <v>17802394.120000001</v>
      </c>
      <c r="G36" s="34">
        <v>3813382.85</v>
      </c>
      <c r="H36" s="28">
        <f t="shared" si="2"/>
        <v>21.420618060106175</v>
      </c>
      <c r="I36" s="28">
        <f t="shared" si="3"/>
        <v>21.420618060106175</v>
      </c>
      <c r="J36" s="28">
        <f t="shared" si="4"/>
        <v>167.067352208714</v>
      </c>
    </row>
    <row r="37" spans="1:10" ht="17.25" customHeight="1" x14ac:dyDescent="0.2">
      <c r="A37" s="12" t="s">
        <v>27</v>
      </c>
      <c r="B37" s="7" t="s">
        <v>9</v>
      </c>
      <c r="C37" s="14" t="s">
        <v>45</v>
      </c>
      <c r="D37" s="34">
        <v>623341.81000000006</v>
      </c>
      <c r="E37" s="33">
        <v>3873892</v>
      </c>
      <c r="F37" s="33">
        <v>3873892</v>
      </c>
      <c r="G37" s="34">
        <v>684887.3</v>
      </c>
      <c r="H37" s="28">
        <f t="shared" si="2"/>
        <v>17.679566183053115</v>
      </c>
      <c r="I37" s="28">
        <f t="shared" si="3"/>
        <v>17.679566183053115</v>
      </c>
      <c r="J37" s="28">
        <f t="shared" si="4"/>
        <v>109.8734737527072</v>
      </c>
    </row>
    <row r="38" spans="1:10" ht="14.25" x14ac:dyDescent="0.2">
      <c r="A38" s="5" t="s">
        <v>16</v>
      </c>
      <c r="B38" s="5" t="s">
        <v>4</v>
      </c>
      <c r="C38" s="6" t="s">
        <v>46</v>
      </c>
      <c r="D38" s="31">
        <f>SUM(D39:D41)</f>
        <v>27996533.760000002</v>
      </c>
      <c r="E38" s="31">
        <f>SUM(E39:E41)</f>
        <v>123702052.76000001</v>
      </c>
      <c r="F38" s="31">
        <f>SUM(F39:F41)</f>
        <v>123702052.76000001</v>
      </c>
      <c r="G38" s="31">
        <f>SUM(G39:G41)</f>
        <v>33331392.300000001</v>
      </c>
      <c r="H38" s="27">
        <f t="shared" si="2"/>
        <v>26.944898290950558</v>
      </c>
      <c r="I38" s="27">
        <f t="shared" si="3"/>
        <v>26.944898290950558</v>
      </c>
      <c r="J38" s="27">
        <f t="shared" si="4"/>
        <v>119.05542516703325</v>
      </c>
    </row>
    <row r="39" spans="1:10" ht="15" x14ac:dyDescent="0.2">
      <c r="A39" s="12" t="s">
        <v>16</v>
      </c>
      <c r="B39" s="12" t="s">
        <v>7</v>
      </c>
      <c r="C39" s="13" t="s">
        <v>47</v>
      </c>
      <c r="D39" s="34">
        <v>7258183.75</v>
      </c>
      <c r="E39" s="33">
        <v>30303062.760000002</v>
      </c>
      <c r="F39" s="33">
        <v>30303062.760000002</v>
      </c>
      <c r="G39" s="34">
        <v>7310392.5599999996</v>
      </c>
      <c r="H39" s="28">
        <f t="shared" si="2"/>
        <v>24.124269608977304</v>
      </c>
      <c r="I39" s="28">
        <f t="shared" si="3"/>
        <v>24.124269608977304</v>
      </c>
      <c r="J39" s="28">
        <f t="shared" si="4"/>
        <v>100.71930956556452</v>
      </c>
    </row>
    <row r="40" spans="1:10" ht="15" x14ac:dyDescent="0.2">
      <c r="A40" s="12" t="s">
        <v>16</v>
      </c>
      <c r="B40" s="12" t="s">
        <v>9</v>
      </c>
      <c r="C40" s="14" t="s">
        <v>48</v>
      </c>
      <c r="D40" s="34">
        <v>19283022.960000001</v>
      </c>
      <c r="E40" s="33">
        <v>81652395</v>
      </c>
      <c r="F40" s="33">
        <v>81652395</v>
      </c>
      <c r="G40" s="34">
        <v>22627846.760000002</v>
      </c>
      <c r="H40" s="28">
        <f t="shared" si="2"/>
        <v>27.712410346322358</v>
      </c>
      <c r="I40" s="28">
        <f t="shared" si="3"/>
        <v>27.712410346322358</v>
      </c>
      <c r="J40" s="28">
        <f t="shared" si="4"/>
        <v>117.34595144619379</v>
      </c>
    </row>
    <row r="41" spans="1:10" ht="16.5" customHeight="1" x14ac:dyDescent="0.2">
      <c r="A41" s="12" t="s">
        <v>16</v>
      </c>
      <c r="B41" s="19" t="s">
        <v>13</v>
      </c>
      <c r="C41" s="13" t="s">
        <v>49</v>
      </c>
      <c r="D41" s="34">
        <v>1455327.05</v>
      </c>
      <c r="E41" s="33">
        <v>11746595</v>
      </c>
      <c r="F41" s="33">
        <v>11746595</v>
      </c>
      <c r="G41" s="34">
        <v>3393152.98</v>
      </c>
      <c r="H41" s="28">
        <f t="shared" si="2"/>
        <v>28.88626857399953</v>
      </c>
      <c r="I41" s="28">
        <f t="shared" si="3"/>
        <v>28.88626857399953</v>
      </c>
      <c r="J41" s="28">
        <f t="shared" si="4"/>
        <v>233.15398281094269</v>
      </c>
    </row>
    <row r="42" spans="1:10" ht="14.25" x14ac:dyDescent="0.2">
      <c r="A42" s="16" t="s">
        <v>50</v>
      </c>
      <c r="B42" s="16" t="s">
        <v>4</v>
      </c>
      <c r="C42" s="17" t="s">
        <v>51</v>
      </c>
      <c r="D42" s="35">
        <f>SUM(D43:D43)</f>
        <v>1499564.74</v>
      </c>
      <c r="E42" s="35">
        <f>SUM(E43:E43)</f>
        <v>6973615.7199999997</v>
      </c>
      <c r="F42" s="35">
        <f>SUM(F43:F43)</f>
        <v>6973615.7199999997</v>
      </c>
      <c r="G42" s="35">
        <f>SUM(G43:G43)</f>
        <v>2010466.53</v>
      </c>
      <c r="H42" s="27">
        <f t="shared" si="2"/>
        <v>28.829614517388407</v>
      </c>
      <c r="I42" s="27">
        <f t="shared" si="3"/>
        <v>28.829614517388407</v>
      </c>
      <c r="J42" s="27">
        <f t="shared" si="4"/>
        <v>134.07000554040769</v>
      </c>
    </row>
    <row r="43" spans="1:10" ht="15" x14ac:dyDescent="0.2">
      <c r="A43" s="12" t="s">
        <v>50</v>
      </c>
      <c r="B43" s="12" t="s">
        <v>3</v>
      </c>
      <c r="C43" s="13" t="s">
        <v>52</v>
      </c>
      <c r="D43" s="34">
        <v>1499564.74</v>
      </c>
      <c r="E43" s="33">
        <v>6973615.7199999997</v>
      </c>
      <c r="F43" s="33">
        <v>6973615.7199999997</v>
      </c>
      <c r="G43" s="34">
        <v>2010466.53</v>
      </c>
      <c r="H43" s="28">
        <f t="shared" si="2"/>
        <v>28.829614517388407</v>
      </c>
      <c r="I43" s="28">
        <f t="shared" si="3"/>
        <v>28.829614517388407</v>
      </c>
      <c r="J43" s="28">
        <f t="shared" si="4"/>
        <v>134.07000554040769</v>
      </c>
    </row>
    <row r="44" spans="1:10" ht="14.25" x14ac:dyDescent="0.2">
      <c r="A44" s="16" t="s">
        <v>31</v>
      </c>
      <c r="B44" s="16" t="s">
        <v>4</v>
      </c>
      <c r="C44" s="17" t="s">
        <v>53</v>
      </c>
      <c r="D44" s="35">
        <f>SUM(D45:D45)</f>
        <v>1000000</v>
      </c>
      <c r="E44" s="35">
        <f>SUM(E45:E45)</f>
        <v>3690000</v>
      </c>
      <c r="F44" s="35">
        <f>SUM(F45:F45)</f>
        <v>3690000</v>
      </c>
      <c r="G44" s="35">
        <f>SUM(G45:G45)</f>
        <v>840000</v>
      </c>
      <c r="H44" s="27">
        <f t="shared" ref="H44:H47" si="9">G44/E44*100</f>
        <v>22.76422764227642</v>
      </c>
      <c r="I44" s="27">
        <f t="shared" ref="I44:I47" si="10">G44/F44*100</f>
        <v>22.76422764227642</v>
      </c>
      <c r="J44" s="27">
        <f t="shared" ref="J44:J47" si="11">G44/D44*100</f>
        <v>84</v>
      </c>
    </row>
    <row r="45" spans="1:10" ht="15" x14ac:dyDescent="0.2">
      <c r="A45" s="12" t="s">
        <v>31</v>
      </c>
      <c r="B45" s="12" t="s">
        <v>6</v>
      </c>
      <c r="C45" s="13" t="s">
        <v>54</v>
      </c>
      <c r="D45" s="34">
        <v>1000000</v>
      </c>
      <c r="E45" s="33">
        <v>3690000</v>
      </c>
      <c r="F45" s="33">
        <v>3690000</v>
      </c>
      <c r="G45" s="34">
        <v>840000</v>
      </c>
      <c r="H45" s="28">
        <f t="shared" si="9"/>
        <v>22.76422764227642</v>
      </c>
      <c r="I45" s="28">
        <f t="shared" si="10"/>
        <v>22.76422764227642</v>
      </c>
      <c r="J45" s="28">
        <f t="shared" si="11"/>
        <v>84</v>
      </c>
    </row>
    <row r="46" spans="1:10" ht="46.5" customHeight="1" x14ac:dyDescent="0.2">
      <c r="A46" s="5" t="s">
        <v>22</v>
      </c>
      <c r="B46" s="5" t="s">
        <v>4</v>
      </c>
      <c r="C46" s="6" t="s">
        <v>61</v>
      </c>
      <c r="D46" s="35">
        <f>SUM(D47:D47)</f>
        <v>8220441</v>
      </c>
      <c r="E46" s="35">
        <f>SUM(E47:E47)</f>
        <v>34211152</v>
      </c>
      <c r="F46" s="35">
        <f>SUM(F47:F47)</f>
        <v>34211152</v>
      </c>
      <c r="G46" s="35">
        <f>SUM(G47:G47)</f>
        <v>8552787</v>
      </c>
      <c r="H46" s="27">
        <f t="shared" si="9"/>
        <v>24.999997076976538</v>
      </c>
      <c r="I46" s="27">
        <f t="shared" si="10"/>
        <v>24.999997076976538</v>
      </c>
      <c r="J46" s="27">
        <f t="shared" si="11"/>
        <v>104.04292178485315</v>
      </c>
    </row>
    <row r="47" spans="1:10" ht="45" x14ac:dyDescent="0.2">
      <c r="A47" s="7" t="s">
        <v>22</v>
      </c>
      <c r="B47" s="19" t="s">
        <v>3</v>
      </c>
      <c r="C47" s="8" t="s">
        <v>55</v>
      </c>
      <c r="D47" s="32">
        <v>8220441</v>
      </c>
      <c r="E47" s="33">
        <v>34211152</v>
      </c>
      <c r="F47" s="33">
        <v>34211152</v>
      </c>
      <c r="G47" s="32">
        <v>8552787</v>
      </c>
      <c r="H47" s="28">
        <f t="shared" si="9"/>
        <v>24.999997076976538</v>
      </c>
      <c r="I47" s="28">
        <f t="shared" si="10"/>
        <v>24.999997076976538</v>
      </c>
      <c r="J47" s="28">
        <f t="shared" si="11"/>
        <v>104.04292178485315</v>
      </c>
    </row>
  </sheetData>
  <mergeCells count="7">
    <mergeCell ref="A1:J1"/>
    <mergeCell ref="A3:A4"/>
    <mergeCell ref="B3:B4"/>
    <mergeCell ref="C3:C4"/>
    <mergeCell ref="J3:J4"/>
    <mergeCell ref="D3:D4"/>
    <mergeCell ref="E3:I3"/>
  </mergeCells>
  <pageMargins left="0.19685039370078741" right="0.19685039370078741" top="0.39370078740157483" bottom="0.19685039370078741" header="0.31496062992125984" footer="0.31496062992125984"/>
  <pageSetup paperSize="9" scale="7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 EV.</dc:creator>
  <cp:lastModifiedBy>User Windows</cp:lastModifiedBy>
  <cp:lastPrinted>2022-04-11T13:31:27Z</cp:lastPrinted>
  <dcterms:created xsi:type="dcterms:W3CDTF">2017-11-22T08:09:54Z</dcterms:created>
  <dcterms:modified xsi:type="dcterms:W3CDTF">2022-04-11T13:31:31Z</dcterms:modified>
</cp:coreProperties>
</file>